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<sst xmlns="http://schemas.openxmlformats.org/spreadsheetml/2006/main" count="125" uniqueCount="97">
  <si>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</si>
  <si>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</si>
  <si>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</si>
  <si>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</si>
  <si>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</si>
  <si>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</si>
  <si>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</si>
  <si>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</si>
  <si>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</si>
  <si>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</si>
  <si>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</si>
  <si>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</si>
  <si>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</si>
  <si>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</si>
  <si>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Произведено расходов (кассовые расходы)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</si>
  <si>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</si>
  <si>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</si>
  <si>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</si>
  <si>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</si>
  <si>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r>
      <t xml:space="preserve">Глава администрации поселения                                     Танков С. В. 
Ленинградской области                       __________       _____________________
                                                                   (подпись)          (фамилия, инициалы)
Руководитель финансового органа    ___________  </t>
    </r>
    <r>
      <rPr>
        <u val="single"/>
        <sz val="10"/>
        <rFont val="Times New Roman"/>
        <family val="1"/>
      </rPr>
      <t xml:space="preserve"> Цветкова Е.Н.</t>
    </r>
    <r>
      <rPr>
        <sz val="10"/>
        <rFont val="Times New Roman"/>
        <family val="1"/>
      </rPr>
      <t xml:space="preserve">
                                                                    (подпись)       (фамилия, инициалы)
</t>
    </r>
  </si>
  <si>
    <t xml:space="preserve">Логинова О. Н. </t>
  </si>
  <si>
    <t>8(81379)99-663</t>
  </si>
  <si>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</si>
  <si>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</si>
  <si>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 в соответствии с соглашением</t>
  </si>
  <si>
    <t>Сведения об объемах финансирования</t>
  </si>
  <si>
    <t>всего (руб.)</t>
  </si>
  <si>
    <t>за счет средств областного бюджета (руб)</t>
  </si>
  <si>
    <t>за счет средств местного бюджета (руб. )</t>
  </si>
  <si>
    <t>исполнено</t>
  </si>
  <si>
    <t>Приобретение и установка спортивного городка на детскую площадку между домами № 6 и № 8 по ул. Центральная  в п. Суходолье Приозерского района Ленинградской област</t>
  </si>
  <si>
    <t>1 шт.</t>
  </si>
  <si>
    <t>Ремонт автомобильной дороги  от дома № 9 до дома №11 по ул. Центральная в  пос. Суходолье Приозерского района Ленинградской области</t>
  </si>
  <si>
    <t>Ремонт наружного освещение в п. Понтонное Приозерского района Ленинградской области</t>
  </si>
  <si>
    <t>Установка остановочного павильона в п. Понтонное Приозерского района Ленинградской области</t>
  </si>
  <si>
    <t>Ремонт наружного освещения по ул. Гостиничная в пос. при ж/д ст. Лосево</t>
  </si>
  <si>
    <t>Обустройство дренажной системы по ул. Нижняя Ключевая в пос. Лососево</t>
  </si>
  <si>
    <t>Ремонт водонапорной башни в п. Новая Деревня Приозерского района Ленинградской области</t>
  </si>
  <si>
    <t xml:space="preserve">5 шт. </t>
  </si>
  <si>
    <t xml:space="preserve">300 м. </t>
  </si>
  <si>
    <t xml:space="preserve">400 м. </t>
  </si>
  <si>
    <t xml:space="preserve">1 шт. </t>
  </si>
  <si>
    <t>Приобретение и установка малых форм на детскую площадку в  п. Суходолье Приозерского района Ленинградской области</t>
  </si>
  <si>
    <t>120 м.</t>
  </si>
  <si>
    <t xml:space="preserve">_____________ Лебединский М. Е. </t>
  </si>
  <si>
    <t xml:space="preserve">100 м. </t>
  </si>
  <si>
    <t>Итого:</t>
  </si>
  <si>
    <t xml:space="preserve">037 0502 2514247 243 225 мес.          037 0502 2507088 243 225 обл.   </t>
  </si>
  <si>
    <t xml:space="preserve">037 0503 2604253 244 310 мес.          037 0503 2607088 244 310 обл.   </t>
  </si>
  <si>
    <t xml:space="preserve">037 0503 2604251 244 225 мес.          037 0503 2607088 244 225 обл.   </t>
  </si>
  <si>
    <t xml:space="preserve">037 0503 2604253 244 225 мес.          037 0503 2607088 244 225 обл.   </t>
  </si>
  <si>
    <t xml:space="preserve">037 0409 2714227 244 225 мес.          037 0409 2607088 244 225 обл.   </t>
  </si>
  <si>
    <t>Код по бюджетной классификации  (КВСР; КЦСР, КВР, КОСГУ)</t>
  </si>
  <si>
    <t>Неиспользованый остаток межбюджетных трансфертов (руб.)</t>
  </si>
  <si>
    <t>Приобретение и установка ограждения для детской площадки</t>
  </si>
  <si>
    <t>Приобретение и установка скамеек для детей</t>
  </si>
  <si>
    <t>Приобретение и установка скамеек для взрослых</t>
  </si>
  <si>
    <t>7 шт.</t>
  </si>
  <si>
    <t>106 м.</t>
  </si>
  <si>
    <t>8 шт.</t>
  </si>
  <si>
    <t>4 шт.</t>
  </si>
  <si>
    <t>Приобретение и установка теннисного стола на стадион п. Саперное</t>
  </si>
  <si>
    <t>«На приобретение и установка малых форм п.  в п. Новая Деревня  Приозерского района Ленинградской области»</t>
  </si>
  <si>
    <t xml:space="preserve">Приобретение и установка уличных тренажеров п. Саперное </t>
  </si>
  <si>
    <t>Приобретение и установка урн на детскую площадку п. Саперное</t>
  </si>
  <si>
    <t>Приобретение скамьи улимчной п. Суходолье ул. Лесная 14-15</t>
  </si>
  <si>
    <t xml:space="preserve">приобретение и установка малых форм у дома №9 по ул. Школьная в п. Саперное </t>
  </si>
  <si>
    <t>1шт.</t>
  </si>
  <si>
    <t>Приобретение и установка вазонов на детскую площадку у дома №2 по ул. Школьная в п. Саперное</t>
  </si>
  <si>
    <t>Приобретение и установка малых форм на детскую площадку у дома №2 по ул. Школьная пос. Саперное</t>
  </si>
  <si>
    <t>работы по замене светильников уличного освещения п. Поннтоное</t>
  </si>
  <si>
    <t xml:space="preserve">38 0503 2604251 244 225 мес.          037 0503 2607088 244 225 обл.   </t>
  </si>
  <si>
    <t>ремон уличного освещения п. Лосево</t>
  </si>
  <si>
    <t xml:space="preserve">55м. </t>
  </si>
  <si>
    <t>муниципальный контракт № 111-А от 25.08.2015 с ООО "ЭкоСтиль" исполнение акт выполненых работ № 136 от 03.09.2015 (готовиться к оплате)</t>
  </si>
  <si>
    <t>муниципальный контракт № 109-А от 25.08.2015  с ООО "ЭкоСтиль" исполнение акт выполненых работ № 135 от 03.09.2015 (готовиться к оплате)</t>
  </si>
  <si>
    <t>муниципальный контракт № 126-А от 27.08.2015 с ООО "ЭкоСтиль" исполнение акт выполненых работ № 140 от 16.09.2015 (готовиться к оплате)</t>
  </si>
  <si>
    <t>муниципальный контракт № 110-А от 25.08.2015  с ООО "ЭкоСтиль" исполнение акт выполненых работ № 138 от 03.09.2015 (готовиться к оплате)</t>
  </si>
  <si>
    <t>муниципальный контракт № 112-А от 25.08.2015  с ООО "ЭкоСтиль" исполнение акт выполненых работ № 137 от 03.09.2015 (готовиться к оплате)</t>
  </si>
  <si>
    <t>муниципальный контракт № 136-А от 31.08.2015  с ООО "ЭкоСтиль" исполнение накладная  № 603 от 08.09.2015 (готовиться к оплате)</t>
  </si>
  <si>
    <t>муниципальный контракт № 125-А от 27.08.2015 с ООО "СеверСтройТранс" исполнение акт выполненых работ № 7 от 09.09.2015 (готовиться к оплате)</t>
  </si>
  <si>
    <t>муниципальный контракт № 124-А от 26.08.2015 с ООО "Пирс79" исполнение 26.10.2015г.</t>
  </si>
  <si>
    <t>муниципальный контракт № 135-А от 31.08.2015 с ООО "ЭкоСтиль" акт выполненых работ №144 от 16.09.2015</t>
  </si>
  <si>
    <t>муниципальный контракт № 147-А от 22.09.2015 с ООО "СтройКом" выполнение работ 22.10.2015г.</t>
  </si>
  <si>
    <t>муниципальный контракт № 105-А от 29.06.2015 с ООО "Алигри" сч. 58 от 28.07.2015 оплата 08.09.2015г.</t>
  </si>
  <si>
    <t>муниципальный контракт № 116-А от 13.08.2015акт выполненых работ № 556 от 13.08.2015 с МП "АУРП" выполнение работ 22.10.2015г. оплата 21.09.2015</t>
  </si>
  <si>
    <t>муниципальный контракт № 133-А от 31.08.2015акт выполненых работ № 588 от 13.08.2015 с МП "АУРП" выполнение работ 22.10.2015г. Документы на оплату в КФ</t>
  </si>
  <si>
    <t>муниципальный контракт № 87-А от 24.06.2015акт выполненых работ № 405 от 01.07.2015 с МП "АУРП" выполнение работ 22.10.2015г. оплата 11.08.2015</t>
  </si>
  <si>
    <t>муниципальный контракт № 91-А от 2206.2015акт выполненых работ № 1 от 29.06.2015 с ООО "СтройПроф-К" . оплата 06.08.2015</t>
  </si>
  <si>
    <t xml:space="preserve">муниципальный контракт № 149-А от 21.09.2015  с  МП "АУРП"  исполнение 31.09.2015 </t>
  </si>
  <si>
    <t>муниципальный контракт № 125/1-А от 26.08.2015 с ИП Пискорский  исполнение 08.09.2015г.  Акт выпоненых работ №9/2 09.09.2015 оплата  21.09.2015</t>
  </si>
  <si>
    <t>муниципальный контракт № 127-А от 27.08.2015 с ООО "ЭкоСтиль" исполнение акт выполненых работ № 139 от 16.09.2015 (готовиться к оплате)</t>
  </si>
  <si>
    <t>муниципальный контракт № 140-А от 10.09.2015  с ООО "ЭкоСтиль" исполнение акт  №141 от 16.09.2015 (готовиться к оплате)</t>
  </si>
  <si>
    <t>муниципальный контракт № 137-А от 09.09.2015  с ООО "ЭкоСтиль" исполнение акт  №143 от 16.09.2015 (готовиться к оплате)</t>
  </si>
  <si>
    <t>муниципальный контракт № 107-А от 04.08.2015  с ООО "ЭкоСтиль"    оплата  28.08.2015</t>
  </si>
  <si>
    <t xml:space="preserve">     об использовании субсидии, предоставленной из областного бюджета Ленинградской области МО Ромашкинское сельское поселение МО Приозерский муниципальный район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 третий квартал  2015 год</t>
  </si>
  <si>
    <t xml:space="preserve">муниципальный контракт № 148-А от 10.09.2015  с  ООО МЕТЕОР  исполнение 31.09.2015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</si>
</sst>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4" fontId="4" fillId="0" borderId="11" xfId="52" applyNumberFormat="1" applyFont="1" applyBorder="1" applyAlignment="1">
      <alignment horizontal="center" vertical="top" wrapText="1"/>
      <protection/>
    </xf>
    <xf numFmtId="49" fontId="4" fillId="0" borderId="11" xfId="52" applyNumberFormat="1" applyFont="1" applyBorder="1" applyAlignment="1">
      <alignment horizontal="center" vertical="top" wrapText="1"/>
      <protection/>
    </xf>
    <xf numFmtId="4" fontId="2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3" fontId="8" fillId="0" borderId="11" xfId="53" applyNumberFormat="1" applyFont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vertical="top" wrapText="1"/>
    </xf>
    <xf numFmtId="49" fontId="0" fillId="33" borderId="0" xfId="0" applyNumberFormat="1" applyFont="1" applyFill="1" applyAlignment="1">
      <alignment/>
    </xf>
    <xf numFmtId="14" fontId="0" fillId="0" borderId="0" xfId="0" applyNumberFormat="1" applyAlignment="1">
      <alignment horizontal="center" vertical="center"/>
    </xf>
    <xf numFmtId="43" fontId="14" fillId="0" borderId="14" xfId="52" applyNumberFormat="1" applyFont="1" applyBorder="1" applyAlignment="1">
      <alignment horizontal="center" vertical="center" wrapText="1"/>
      <protection/>
    </xf>
    <xf numFmtId="49" fontId="14" fillId="0" borderId="14" xfId="52" applyNumberFormat="1" applyFont="1" applyBorder="1" applyAlignment="1">
      <alignment horizontal="center" vertical="center" wrapText="1"/>
      <protection/>
    </xf>
    <xf numFmtId="49" fontId="14" fillId="33" borderId="14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vertical="top" wrapText="1"/>
    </xf>
    <xf numFmtId="43" fontId="8" fillId="0" borderId="0" xfId="53" applyNumberFormat="1" applyFont="1" applyBorder="1" applyAlignment="1">
      <alignment horizontal="center" vertical="center" wrapText="1"/>
      <protection/>
    </xf>
    <xf numFmtId="43" fontId="10" fillId="0" borderId="0" xfId="52" applyNumberFormat="1" applyFont="1" applyBorder="1" applyAlignment="1">
      <alignment horizontal="center" vertical="top" wrapText="1"/>
      <protection/>
    </xf>
    <xf numFmtId="4" fontId="10" fillId="33" borderId="0" xfId="52" applyNumberFormat="1" applyFont="1" applyFill="1" applyBorder="1" applyAlignment="1">
      <alignment horizontal="center" vertical="top" wrapText="1"/>
      <protection/>
    </xf>
    <xf numFmtId="4" fontId="10" fillId="0" borderId="0" xfId="52" applyNumberFormat="1" applyFont="1" applyBorder="1" applyAlignment="1">
      <alignment horizontal="right" vertical="top" wrapText="1"/>
      <protection/>
    </xf>
    <xf numFmtId="0" fontId="5" fillId="33" borderId="11" xfId="0" applyFont="1" applyFill="1" applyBorder="1" applyAlignment="1">
      <alignment horizontal="center" vertical="center" wrapText="1"/>
    </xf>
    <xf numFmtId="43" fontId="8" fillId="33" borderId="11" xfId="53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3" fontId="8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5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5" fillId="0" borderId="0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10" fillId="33" borderId="11" xfId="52" applyNumberFormat="1" applyFont="1" applyFill="1" applyBorder="1" applyAlignment="1">
      <alignment horizontal="center" vertical="center" wrapText="1"/>
      <protection/>
    </xf>
    <xf numFmtId="4" fontId="10" fillId="33" borderId="11" xfId="52" applyNumberFormat="1" applyFont="1" applyFill="1" applyBorder="1" applyAlignment="1">
      <alignment horizontal="center" vertical="center" wrapText="1"/>
      <protection/>
    </xf>
    <xf numFmtId="4" fontId="10" fillId="33" borderId="10" xfId="52" applyNumberFormat="1" applyFont="1" applyFill="1" applyBorder="1" applyAlignment="1">
      <alignment horizontal="center" vertical="center" wrapText="1"/>
      <protection/>
    </xf>
    <xf numFmtId="43" fontId="10" fillId="0" borderId="11" xfId="52" applyNumberFormat="1" applyFont="1" applyBorder="1" applyAlignment="1">
      <alignment horizontal="center" vertical="center" wrapText="1"/>
      <protection/>
    </xf>
    <xf numFmtId="4" fontId="10" fillId="0" borderId="11" xfId="52" applyNumberFormat="1" applyFont="1" applyBorder="1" applyAlignment="1">
      <alignment horizontal="center" vertical="center" wrapText="1"/>
      <protection/>
    </xf>
    <xf numFmtId="43" fontId="10" fillId="33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Border="1" applyAlignment="1">
      <alignment horizontal="right" vertical="top" wrapText="1"/>
      <protection/>
    </xf>
    <xf numFmtId="49" fontId="2" fillId="0" borderId="15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6" xfId="52" applyNumberFormat="1" applyFont="1" applyBorder="1" applyAlignment="1">
      <alignment horizontal="center" vertical="top" wrapText="1"/>
      <protection/>
    </xf>
    <xf numFmtId="49" fontId="2" fillId="0" borderId="14" xfId="52" applyNumberFormat="1" applyFont="1" applyBorder="1" applyAlignment="1">
      <alignment horizontal="center" vertical="top" wrapText="1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2" fillId="0" borderId="17" xfId="52" applyNumberFormat="1" applyFont="1" applyBorder="1" applyAlignment="1">
      <alignment horizontal="center" vertical="top" wrapText="1"/>
      <protection/>
    </xf>
    <xf numFmtId="49" fontId="2" fillId="0" borderId="18" xfId="52" applyNumberFormat="1" applyFont="1" applyBorder="1" applyAlignment="1">
      <alignment horizontal="center" vertical="top" wrapText="1"/>
      <protection/>
    </xf>
    <xf numFmtId="49" fontId="2" fillId="0" borderId="19" xfId="52" applyNumberFormat="1" applyFont="1" applyBorder="1" applyAlignment="1">
      <alignment horizontal="center" vertical="top" wrapText="1"/>
      <protection/>
    </xf>
    <xf numFmtId="49" fontId="2" fillId="0" borderId="20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164" fontId="14" fillId="0" borderId="10" xfId="52" applyNumberFormat="1" applyFont="1" applyBorder="1" applyAlignment="1">
      <alignment horizontal="center" vertical="center" wrapText="1"/>
      <protection/>
    </xf>
    <xf numFmtId="164" fontId="14" fillId="0" borderId="14" xfId="52" applyNumberFormat="1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center" vertical="center" wrapText="1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49" fontId="2" fillId="0" borderId="19" xfId="52" applyNumberFormat="1" applyFont="1" applyBorder="1" applyAlignment="1">
      <alignment horizontal="center" vertical="center" wrapText="1"/>
      <protection/>
    </xf>
    <xf numFmtId="49" fontId="2" fillId="0" borderId="20" xfId="52" applyNumberFormat="1" applyFont="1" applyBorder="1" applyAlignment="1">
      <alignment horizontal="center" vertical="center" wrapText="1"/>
      <protection/>
    </xf>
    <xf numFmtId="43" fontId="14" fillId="0" borderId="10" xfId="52" applyNumberFormat="1" applyFont="1" applyBorder="1" applyAlignment="1">
      <alignment horizontal="center" vertical="center" wrapText="1"/>
      <protection/>
    </xf>
    <xf numFmtId="43" fontId="14" fillId="0" borderId="14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49" fontId="14" fillId="0" borderId="14" xfId="52" applyNumberFormat="1" applyFont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4" xfId="52" applyNumberFormat="1" applyFont="1" applyFill="1" applyBorder="1" applyAlignment="1">
      <alignment horizontal="center" vertical="center" wrapText="1"/>
      <protection/>
    </xf>
    <xf numFmtId="43" fontId="14" fillId="0" borderId="11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49" fontId="14" fillId="0" borderId="15" xfId="52" applyNumberFormat="1" applyFont="1" applyBorder="1" applyAlignment="1">
      <alignment horizontal="center" vertical="center" wrapText="1"/>
      <protection/>
    </xf>
    <xf numFmtId="49" fontId="14" fillId="0" borderId="12" xfId="52" applyNumberFormat="1" applyFont="1" applyBorder="1" applyAlignment="1">
      <alignment horizontal="center" vertical="center" wrapText="1"/>
      <protection/>
    </xf>
    <xf numFmtId="49" fontId="14" fillId="0" borderId="13" xfId="52" applyNumberFormat="1" applyFont="1" applyBorder="1" applyAlignment="1">
      <alignment horizontal="center" vertical="center" wrapText="1"/>
      <protection/>
    </xf>
    <xf numFmtId="49" fontId="14" fillId="0" borderId="11" xfId="52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66" t="s">
        <v>5</v>
      </c>
      <c r="D2" s="67"/>
      <c r="E2" s="67"/>
      <c r="F2" s="67"/>
      <c r="G2" s="67"/>
      <c r="H2" s="67"/>
      <c r="I2" s="67"/>
      <c r="J2" s="67"/>
    </row>
    <row r="5" spans="2:13" ht="27" customHeight="1">
      <c r="B5" s="62" t="s">
        <v>0</v>
      </c>
      <c r="C5" s="62" t="s">
        <v>4</v>
      </c>
      <c r="D5" s="62" t="s">
        <v>2</v>
      </c>
      <c r="E5" s="62" t="s">
        <v>1</v>
      </c>
      <c r="F5" s="68" t="s">
        <v>3</v>
      </c>
      <c r="G5" s="69"/>
      <c r="H5" s="59" t="s">
        <v>7</v>
      </c>
      <c r="I5" s="60"/>
      <c r="J5" s="60"/>
      <c r="K5" s="61"/>
      <c r="L5" s="1" t="s">
        <v>11</v>
      </c>
      <c r="M5" s="62"/>
    </row>
    <row r="6" spans="2:13" ht="66.75" customHeight="1">
      <c r="B6" s="63"/>
      <c r="C6" s="64"/>
      <c r="D6" s="63"/>
      <c r="E6" s="63"/>
      <c r="F6" s="70"/>
      <c r="G6" s="71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63"/>
    </row>
    <row r="7" spans="2:12" ht="12.75">
      <c r="B7" s="3">
        <v>1</v>
      </c>
      <c r="C7" s="3">
        <v>5</v>
      </c>
      <c r="D7" s="3">
        <v>2</v>
      </c>
      <c r="E7" s="3">
        <v>3</v>
      </c>
      <c r="F7" s="65">
        <v>4</v>
      </c>
      <c r="G7" s="65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58"/>
      <c r="G8" s="58"/>
      <c r="H8" s="5"/>
      <c r="I8" s="7"/>
      <c r="J8" s="8"/>
      <c r="K8" s="8"/>
      <c r="L8" s="9"/>
    </row>
  </sheetData>
  <sheetProtection/>
  <mergeCells count="10">
    <mergeCell ref="C2:J2"/>
    <mergeCell ref="B5:B6"/>
    <mergeCell ref="E5:E6"/>
    <mergeCell ref="D5:D6"/>
    <mergeCell ref="F5:G6"/>
    <mergeCell ref="F8:G8"/>
    <mergeCell ref="H5:K5"/>
    <mergeCell ref="M5:M6"/>
    <mergeCell ref="C5:C6"/>
    <mergeCell ref="F7:G7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abSelected="1" zoomScale="160" zoomScaleNormal="160" zoomScalePageLayoutView="0" workbookViewId="0" topLeftCell="A26">
      <selection activeCell="I29" sqref="I29"/>
    </sheetView>
  </sheetViews>
  <sheetFormatPr defaultColWidth="9.33203125" defaultRowHeight="12.75"/>
  <cols>
    <col min="1" max="1" width="0.328125" style="0" customWidth="1"/>
    <col min="2" max="2" width="3" style="0" customWidth="1"/>
    <col min="3" max="3" width="26.16015625" style="17" customWidth="1"/>
    <col min="4" max="4" width="20.16015625" style="22" customWidth="1"/>
    <col min="5" max="5" width="11.83203125" style="0" customWidth="1"/>
    <col min="6" max="6" width="12.66015625" style="19" customWidth="1"/>
    <col min="7" max="7" width="11.5" style="12" hidden="1" customWidth="1"/>
    <col min="8" max="8" width="14.33203125" style="12" customWidth="1"/>
    <col min="9" max="9" width="12.66015625" style="0" customWidth="1"/>
    <col min="10" max="10" width="13.66015625" style="31" customWidth="1"/>
    <col min="11" max="11" width="8.33203125" style="0" hidden="1" customWidth="1"/>
    <col min="12" max="12" width="3.33203125" style="0" hidden="1" customWidth="1"/>
    <col min="13" max="14" width="11.16015625" style="0" customWidth="1"/>
    <col min="15" max="15" width="10.83203125" style="0" customWidth="1"/>
    <col min="16" max="16" width="13.5" style="0" customWidth="1"/>
    <col min="17" max="17" width="32.16015625" style="0" customWidth="1"/>
    <col min="18" max="18" width="13.33203125" style="0" bestFit="1" customWidth="1"/>
  </cols>
  <sheetData>
    <row r="1" ht="7.5" customHeight="1" hidden="1"/>
    <row r="2" spans="2:16" s="10" customFormat="1" ht="12.75">
      <c r="B2" s="87" t="s">
        <v>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0" customFormat="1" ht="80.25" customHeight="1">
      <c r="A3" s="92" t="s">
        <v>95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5:16" ht="0.75" customHeight="1">
      <c r="E4" s="10"/>
      <c r="F4" s="20"/>
      <c r="G4" s="13"/>
      <c r="H4" s="13"/>
      <c r="I4" s="10"/>
      <c r="J4" s="32"/>
      <c r="K4" s="10"/>
      <c r="L4" s="10"/>
      <c r="M4" s="10"/>
      <c r="N4" s="10"/>
      <c r="O4" s="10"/>
      <c r="P4" s="10"/>
    </row>
    <row r="6" spans="2:17" ht="20.25" customHeight="1">
      <c r="B6" s="93"/>
      <c r="C6" s="95" t="s">
        <v>22</v>
      </c>
      <c r="D6" s="84" t="s">
        <v>52</v>
      </c>
      <c r="E6" s="82" t="s">
        <v>23</v>
      </c>
      <c r="F6" s="74" t="s">
        <v>24</v>
      </c>
      <c r="G6" s="80" t="s">
        <v>14</v>
      </c>
      <c r="H6" s="86" t="s">
        <v>25</v>
      </c>
      <c r="I6" s="86"/>
      <c r="J6" s="86"/>
      <c r="K6" s="76"/>
      <c r="L6" s="77"/>
      <c r="M6" s="88" t="s">
        <v>29</v>
      </c>
      <c r="N6" s="89"/>
      <c r="O6" s="90"/>
      <c r="P6" s="91" t="s">
        <v>53</v>
      </c>
      <c r="Q6" s="16"/>
    </row>
    <row r="7" spans="2:17" ht="72" customHeight="1">
      <c r="B7" s="94"/>
      <c r="C7" s="96"/>
      <c r="D7" s="85"/>
      <c r="E7" s="83"/>
      <c r="F7" s="75"/>
      <c r="G7" s="81"/>
      <c r="H7" s="28" t="s">
        <v>26</v>
      </c>
      <c r="I7" s="29" t="s">
        <v>27</v>
      </c>
      <c r="J7" s="30" t="s">
        <v>28</v>
      </c>
      <c r="K7" s="78"/>
      <c r="L7" s="79"/>
      <c r="M7" s="28" t="s">
        <v>26</v>
      </c>
      <c r="N7" s="29" t="s">
        <v>27</v>
      </c>
      <c r="O7" s="29" t="s">
        <v>28</v>
      </c>
      <c r="P7" s="91"/>
      <c r="Q7" s="16"/>
    </row>
    <row r="8" spans="2:19" ht="66.75" customHeight="1">
      <c r="B8" s="16">
        <v>1</v>
      </c>
      <c r="C8" s="40" t="s">
        <v>30</v>
      </c>
      <c r="D8" s="23" t="s">
        <v>48</v>
      </c>
      <c r="E8" s="40" t="s">
        <v>31</v>
      </c>
      <c r="F8" s="40">
        <v>0</v>
      </c>
      <c r="G8" s="41"/>
      <c r="H8" s="52">
        <v>159500</v>
      </c>
      <c r="I8" s="53">
        <v>144545.45</v>
      </c>
      <c r="J8" s="53">
        <f>14454.55+500</f>
        <v>14954.55</v>
      </c>
      <c r="K8" s="53"/>
      <c r="L8" s="53"/>
      <c r="M8" s="40">
        <v>0</v>
      </c>
      <c r="N8" s="40">
        <v>0</v>
      </c>
      <c r="O8" s="40">
        <v>0</v>
      </c>
      <c r="P8" s="52">
        <f>I8</f>
        <v>144545.45</v>
      </c>
      <c r="Q8" s="45" t="s">
        <v>82</v>
      </c>
      <c r="R8" s="49"/>
      <c r="S8" s="12"/>
    </row>
    <row r="9" spans="2:19" ht="61.5" customHeight="1">
      <c r="B9" s="16">
        <v>2</v>
      </c>
      <c r="C9" s="40" t="s">
        <v>42</v>
      </c>
      <c r="D9" s="23" t="s">
        <v>48</v>
      </c>
      <c r="E9" s="40" t="s">
        <v>38</v>
      </c>
      <c r="F9" s="40" t="str">
        <f>E9</f>
        <v>5 шт. </v>
      </c>
      <c r="G9" s="41"/>
      <c r="H9" s="52">
        <f>I9+J9</f>
        <v>99240</v>
      </c>
      <c r="I9" s="53">
        <v>90220</v>
      </c>
      <c r="J9" s="53">
        <v>9020</v>
      </c>
      <c r="K9" s="53"/>
      <c r="L9" s="53"/>
      <c r="M9" s="52">
        <f>H9</f>
        <v>99240</v>
      </c>
      <c r="N9" s="47">
        <f>I9</f>
        <v>90220</v>
      </c>
      <c r="O9" s="47">
        <f>J9</f>
        <v>9020</v>
      </c>
      <c r="P9" s="52">
        <v>0</v>
      </c>
      <c r="Q9" s="45" t="s">
        <v>84</v>
      </c>
      <c r="R9" s="49"/>
      <c r="S9" s="12"/>
    </row>
    <row r="10" spans="2:19" ht="42.75" customHeight="1">
      <c r="B10" s="16">
        <v>3</v>
      </c>
      <c r="C10" s="40" t="s">
        <v>32</v>
      </c>
      <c r="D10" s="23" t="s">
        <v>51</v>
      </c>
      <c r="E10" s="40" t="s">
        <v>43</v>
      </c>
      <c r="F10" s="40">
        <v>0</v>
      </c>
      <c r="G10" s="41"/>
      <c r="H10" s="52">
        <v>255000</v>
      </c>
      <c r="I10" s="53">
        <v>211000</v>
      </c>
      <c r="J10" s="53">
        <v>44000</v>
      </c>
      <c r="K10" s="53"/>
      <c r="L10" s="53"/>
      <c r="M10" s="40">
        <v>0</v>
      </c>
      <c r="N10" s="40">
        <v>0</v>
      </c>
      <c r="O10" s="40">
        <v>0</v>
      </c>
      <c r="P10" s="52">
        <f>I10</f>
        <v>211000</v>
      </c>
      <c r="Q10" s="45" t="s">
        <v>83</v>
      </c>
      <c r="R10" s="49"/>
      <c r="S10" s="12"/>
    </row>
    <row r="11" spans="2:19" ht="51.75" customHeight="1">
      <c r="B11" s="16">
        <v>4</v>
      </c>
      <c r="C11" s="40" t="s">
        <v>33</v>
      </c>
      <c r="D11" s="23" t="s">
        <v>49</v>
      </c>
      <c r="E11" s="40" t="s">
        <v>45</v>
      </c>
      <c r="F11" s="40" t="str">
        <f>E11</f>
        <v>100 м. </v>
      </c>
      <c r="G11" s="41"/>
      <c r="H11" s="52">
        <f>I11+J11</f>
        <v>67702</v>
      </c>
      <c r="I11" s="53">
        <v>61547.27</v>
      </c>
      <c r="J11" s="53">
        <v>6154.73</v>
      </c>
      <c r="K11" s="53"/>
      <c r="L11" s="53"/>
      <c r="M11" s="48">
        <f aca="true" t="shared" si="0" ref="M11:O12">H11</f>
        <v>67702</v>
      </c>
      <c r="N11" s="47">
        <f t="shared" si="0"/>
        <v>61547.27</v>
      </c>
      <c r="O11" s="47">
        <f t="shared" si="0"/>
        <v>6154.73</v>
      </c>
      <c r="P11" s="52">
        <v>0</v>
      </c>
      <c r="Q11" s="45" t="s">
        <v>85</v>
      </c>
      <c r="R11" s="49"/>
      <c r="S11" s="12"/>
    </row>
    <row r="12" spans="2:19" ht="56.25" customHeight="1">
      <c r="B12" s="16">
        <v>5</v>
      </c>
      <c r="C12" s="42" t="s">
        <v>70</v>
      </c>
      <c r="D12" s="23" t="s">
        <v>71</v>
      </c>
      <c r="E12" s="40"/>
      <c r="F12" s="40"/>
      <c r="G12" s="41"/>
      <c r="H12" s="52">
        <f>I12+J12</f>
        <v>31298</v>
      </c>
      <c r="I12" s="53">
        <v>28452.73</v>
      </c>
      <c r="J12" s="53">
        <v>2845.27</v>
      </c>
      <c r="K12" s="53"/>
      <c r="L12" s="53"/>
      <c r="M12" s="48">
        <f t="shared" si="0"/>
        <v>31298</v>
      </c>
      <c r="N12" s="47">
        <f t="shared" si="0"/>
        <v>28452.73</v>
      </c>
      <c r="O12" s="47">
        <f t="shared" si="0"/>
        <v>2845.27</v>
      </c>
      <c r="P12" s="52">
        <v>0</v>
      </c>
      <c r="Q12" s="45" t="s">
        <v>86</v>
      </c>
      <c r="R12" s="49"/>
      <c r="S12" s="12"/>
    </row>
    <row r="13" spans="2:19" ht="54" customHeight="1">
      <c r="B13" s="16">
        <v>6</v>
      </c>
      <c r="C13" s="40" t="s">
        <v>34</v>
      </c>
      <c r="D13" s="23" t="s">
        <v>48</v>
      </c>
      <c r="E13" s="40" t="s">
        <v>41</v>
      </c>
      <c r="F13" s="40" t="str">
        <f>E13</f>
        <v>1 шт. </v>
      </c>
      <c r="G13" s="41"/>
      <c r="H13" s="52">
        <f>I13+J13</f>
        <v>55000</v>
      </c>
      <c r="I13" s="53">
        <v>50000</v>
      </c>
      <c r="J13" s="53">
        <v>5000</v>
      </c>
      <c r="K13" s="53"/>
      <c r="L13" s="53"/>
      <c r="M13" s="48">
        <f aca="true" t="shared" si="1" ref="M13:O15">H13</f>
        <v>55000</v>
      </c>
      <c r="N13" s="47">
        <f t="shared" si="1"/>
        <v>50000</v>
      </c>
      <c r="O13" s="47">
        <f t="shared" si="1"/>
        <v>5000</v>
      </c>
      <c r="P13" s="52">
        <v>0</v>
      </c>
      <c r="Q13" s="45" t="s">
        <v>87</v>
      </c>
      <c r="R13" s="49"/>
      <c r="S13" s="12"/>
    </row>
    <row r="14" spans="2:19" ht="45" customHeight="1">
      <c r="B14" s="16">
        <v>7</v>
      </c>
      <c r="C14" s="40" t="s">
        <v>35</v>
      </c>
      <c r="D14" s="23" t="s">
        <v>49</v>
      </c>
      <c r="E14" s="40" t="s">
        <v>40</v>
      </c>
      <c r="F14" s="40" t="str">
        <f>E14</f>
        <v>400 м. </v>
      </c>
      <c r="G14" s="41"/>
      <c r="H14" s="52">
        <v>147000</v>
      </c>
      <c r="I14" s="53">
        <v>132300</v>
      </c>
      <c r="J14" s="53">
        <v>14700</v>
      </c>
      <c r="K14" s="53"/>
      <c r="L14" s="53"/>
      <c r="M14" s="48">
        <f t="shared" si="1"/>
        <v>147000</v>
      </c>
      <c r="N14" s="47">
        <f t="shared" si="1"/>
        <v>132300</v>
      </c>
      <c r="O14" s="47">
        <f t="shared" si="1"/>
        <v>14700</v>
      </c>
      <c r="P14" s="52">
        <v>0</v>
      </c>
      <c r="Q14" s="45" t="s">
        <v>88</v>
      </c>
      <c r="R14" s="49"/>
      <c r="S14" s="12"/>
    </row>
    <row r="15" spans="2:19" ht="48" customHeight="1">
      <c r="B15" s="16">
        <v>8</v>
      </c>
      <c r="C15" s="40" t="s">
        <v>36</v>
      </c>
      <c r="D15" s="23" t="s">
        <v>50</v>
      </c>
      <c r="E15" s="40" t="s">
        <v>39</v>
      </c>
      <c r="F15" s="40" t="str">
        <f>E15</f>
        <v>300 м. </v>
      </c>
      <c r="G15" s="41"/>
      <c r="H15" s="52">
        <v>140000</v>
      </c>
      <c r="I15" s="53">
        <v>127272.73</v>
      </c>
      <c r="J15" s="53">
        <v>12727.27</v>
      </c>
      <c r="K15" s="53"/>
      <c r="L15" s="53"/>
      <c r="M15" s="48">
        <f t="shared" si="1"/>
        <v>140000</v>
      </c>
      <c r="N15" s="47">
        <f t="shared" si="1"/>
        <v>127272.73</v>
      </c>
      <c r="O15" s="47">
        <f t="shared" si="1"/>
        <v>12727.27</v>
      </c>
      <c r="P15" s="52">
        <v>0</v>
      </c>
      <c r="Q15" s="45" t="s">
        <v>90</v>
      </c>
      <c r="R15" s="49"/>
      <c r="S15" s="12"/>
    </row>
    <row r="16" spans="2:19" ht="53.25" customHeight="1">
      <c r="B16" s="16">
        <v>9</v>
      </c>
      <c r="C16" s="43" t="s">
        <v>37</v>
      </c>
      <c r="D16" s="24" t="s">
        <v>47</v>
      </c>
      <c r="E16" s="43" t="s">
        <v>41</v>
      </c>
      <c r="F16" s="43">
        <v>0</v>
      </c>
      <c r="G16" s="44"/>
      <c r="H16" s="57">
        <v>439875</v>
      </c>
      <c r="I16" s="54">
        <v>280890.8</v>
      </c>
      <c r="J16" s="54">
        <v>158984.2</v>
      </c>
      <c r="K16" s="54"/>
      <c r="L16" s="54"/>
      <c r="M16" s="46">
        <v>0</v>
      </c>
      <c r="N16" s="43">
        <v>0</v>
      </c>
      <c r="O16" s="43">
        <v>0</v>
      </c>
      <c r="P16" s="52">
        <f aca="true" t="shared" si="2" ref="P16:P26">I16</f>
        <v>280890.8</v>
      </c>
      <c r="Q16" s="45" t="s">
        <v>81</v>
      </c>
      <c r="R16" s="49"/>
      <c r="S16" s="12"/>
    </row>
    <row r="17" spans="2:19" ht="51.75" customHeight="1">
      <c r="B17" s="16">
        <v>10</v>
      </c>
      <c r="C17" s="45" t="s">
        <v>63</v>
      </c>
      <c r="D17" s="23" t="s">
        <v>48</v>
      </c>
      <c r="E17" s="43" t="s">
        <v>57</v>
      </c>
      <c r="F17" s="43">
        <v>0</v>
      </c>
      <c r="G17" s="44"/>
      <c r="H17" s="57">
        <v>285000</v>
      </c>
      <c r="I17" s="54">
        <v>259090.9</v>
      </c>
      <c r="J17" s="54">
        <v>25909.1</v>
      </c>
      <c r="K17" s="54"/>
      <c r="L17" s="54"/>
      <c r="M17" s="43">
        <v>0</v>
      </c>
      <c r="N17" s="43">
        <v>0</v>
      </c>
      <c r="O17" s="43">
        <v>0</v>
      </c>
      <c r="P17" s="52">
        <f t="shared" si="2"/>
        <v>259090.9</v>
      </c>
      <c r="Q17" s="45" t="s">
        <v>76</v>
      </c>
      <c r="R17" s="49"/>
      <c r="S17" s="12"/>
    </row>
    <row r="18" spans="2:19" ht="63.75" customHeight="1">
      <c r="B18" s="16">
        <v>11</v>
      </c>
      <c r="C18" s="45" t="s">
        <v>61</v>
      </c>
      <c r="D18" s="23" t="s">
        <v>48</v>
      </c>
      <c r="E18" s="43" t="s">
        <v>31</v>
      </c>
      <c r="F18" s="43">
        <v>0</v>
      </c>
      <c r="G18" s="44"/>
      <c r="H18" s="57">
        <f>I18+J18</f>
        <v>24297</v>
      </c>
      <c r="I18" s="54">
        <v>22088.18</v>
      </c>
      <c r="J18" s="54">
        <v>2208.82</v>
      </c>
      <c r="K18" s="54"/>
      <c r="L18" s="54"/>
      <c r="M18" s="46"/>
      <c r="N18" s="43">
        <v>0</v>
      </c>
      <c r="O18" s="43">
        <v>0</v>
      </c>
      <c r="P18" s="52">
        <f t="shared" si="2"/>
        <v>22088.18</v>
      </c>
      <c r="Q18" s="45" t="s">
        <v>74</v>
      </c>
      <c r="R18" s="49"/>
      <c r="S18" s="12"/>
    </row>
    <row r="19" spans="2:19" ht="48.75" customHeight="1">
      <c r="B19" s="16">
        <v>12</v>
      </c>
      <c r="C19" s="43" t="s">
        <v>54</v>
      </c>
      <c r="D19" s="23" t="s">
        <v>48</v>
      </c>
      <c r="E19" s="43" t="s">
        <v>58</v>
      </c>
      <c r="F19" s="43">
        <v>0</v>
      </c>
      <c r="G19" s="44"/>
      <c r="H19" s="57">
        <v>110000</v>
      </c>
      <c r="I19" s="54">
        <v>100000</v>
      </c>
      <c r="J19" s="54">
        <v>10000</v>
      </c>
      <c r="K19" s="54"/>
      <c r="L19" s="54"/>
      <c r="M19" s="43">
        <v>0</v>
      </c>
      <c r="N19" s="43">
        <v>0</v>
      </c>
      <c r="O19" s="43">
        <v>0</v>
      </c>
      <c r="P19" s="52">
        <f t="shared" si="2"/>
        <v>100000</v>
      </c>
      <c r="Q19" s="45" t="s">
        <v>80</v>
      </c>
      <c r="R19" s="49"/>
      <c r="S19" s="12"/>
    </row>
    <row r="20" spans="2:19" ht="48" customHeight="1">
      <c r="B20" s="16">
        <v>13</v>
      </c>
      <c r="C20" s="45" t="s">
        <v>69</v>
      </c>
      <c r="D20" s="23" t="s">
        <v>48</v>
      </c>
      <c r="E20" s="43" t="s">
        <v>59</v>
      </c>
      <c r="F20" s="43">
        <v>0</v>
      </c>
      <c r="G20" s="44"/>
      <c r="H20" s="57">
        <v>244000</v>
      </c>
      <c r="I20" s="54">
        <v>221818.18</v>
      </c>
      <c r="J20" s="54">
        <v>22181.82</v>
      </c>
      <c r="K20" s="54"/>
      <c r="L20" s="54"/>
      <c r="M20" s="43">
        <v>0</v>
      </c>
      <c r="N20" s="43">
        <v>0</v>
      </c>
      <c r="O20" s="43">
        <v>0</v>
      </c>
      <c r="P20" s="52">
        <f t="shared" si="2"/>
        <v>221818.18</v>
      </c>
      <c r="Q20" s="45" t="s">
        <v>91</v>
      </c>
      <c r="R20" s="49"/>
      <c r="S20" s="12"/>
    </row>
    <row r="21" spans="2:19" ht="61.5" customHeight="1">
      <c r="B21" s="16">
        <v>14</v>
      </c>
      <c r="C21" s="43" t="s">
        <v>55</v>
      </c>
      <c r="D21" s="23" t="s">
        <v>48</v>
      </c>
      <c r="E21" s="43" t="s">
        <v>60</v>
      </c>
      <c r="F21" s="43">
        <v>0</v>
      </c>
      <c r="G21" s="44"/>
      <c r="H21" s="57">
        <v>52368</v>
      </c>
      <c r="I21" s="54">
        <v>47607.27</v>
      </c>
      <c r="J21" s="54">
        <v>4760.73</v>
      </c>
      <c r="K21" s="54"/>
      <c r="L21" s="54"/>
      <c r="M21" s="43">
        <v>0</v>
      </c>
      <c r="N21" s="43">
        <v>0</v>
      </c>
      <c r="O21" s="43">
        <v>0</v>
      </c>
      <c r="P21" s="52">
        <f t="shared" si="2"/>
        <v>47607.27</v>
      </c>
      <c r="Q21" s="45" t="s">
        <v>75</v>
      </c>
      <c r="R21" s="49"/>
      <c r="S21" s="12"/>
    </row>
    <row r="22" spans="2:19" ht="54" customHeight="1">
      <c r="B22" s="16">
        <v>15</v>
      </c>
      <c r="C22" s="45" t="s">
        <v>64</v>
      </c>
      <c r="D22" s="23" t="s">
        <v>48</v>
      </c>
      <c r="E22" s="43" t="s">
        <v>60</v>
      </c>
      <c r="F22" s="43">
        <v>0</v>
      </c>
      <c r="G22" s="44"/>
      <c r="H22" s="57">
        <f>I22+J22</f>
        <v>12500</v>
      </c>
      <c r="I22" s="54">
        <v>11350</v>
      </c>
      <c r="J22" s="54">
        <v>1150</v>
      </c>
      <c r="K22" s="54"/>
      <c r="L22" s="54"/>
      <c r="M22" s="43"/>
      <c r="N22" s="43"/>
      <c r="O22" s="43"/>
      <c r="P22" s="52">
        <f t="shared" si="2"/>
        <v>11350</v>
      </c>
      <c r="Q22" s="45" t="s">
        <v>78</v>
      </c>
      <c r="R22" s="49"/>
      <c r="S22" s="12"/>
    </row>
    <row r="23" spans="2:19" ht="57" customHeight="1">
      <c r="B23" s="16">
        <v>16</v>
      </c>
      <c r="C23" s="45" t="s">
        <v>68</v>
      </c>
      <c r="D23" s="23" t="s">
        <v>48</v>
      </c>
      <c r="E23" s="43" t="s">
        <v>60</v>
      </c>
      <c r="F23" s="43">
        <v>0</v>
      </c>
      <c r="G23" s="44"/>
      <c r="H23" s="57">
        <f>I23+J23</f>
        <v>19160</v>
      </c>
      <c r="I23" s="54">
        <v>17400</v>
      </c>
      <c r="J23" s="54">
        <v>1760</v>
      </c>
      <c r="K23" s="54"/>
      <c r="L23" s="54"/>
      <c r="M23" s="43">
        <v>0</v>
      </c>
      <c r="N23" s="43">
        <v>0</v>
      </c>
      <c r="O23" s="43">
        <v>0</v>
      </c>
      <c r="P23" s="52">
        <f t="shared" si="2"/>
        <v>17400</v>
      </c>
      <c r="Q23" s="45" t="s">
        <v>77</v>
      </c>
      <c r="R23" s="49"/>
      <c r="S23" s="12"/>
    </row>
    <row r="24" spans="2:19" ht="70.5" customHeight="1">
      <c r="B24" s="16">
        <v>17</v>
      </c>
      <c r="C24" s="43" t="s">
        <v>56</v>
      </c>
      <c r="D24" s="23" t="s">
        <v>48</v>
      </c>
      <c r="E24" s="43" t="s">
        <v>60</v>
      </c>
      <c r="F24" s="43" t="str">
        <f>E24</f>
        <v>4 шт.</v>
      </c>
      <c r="G24" s="44"/>
      <c r="H24" s="57">
        <f>I24+J24</f>
        <v>48000</v>
      </c>
      <c r="I24" s="54">
        <v>43200</v>
      </c>
      <c r="J24" s="54">
        <v>4800</v>
      </c>
      <c r="K24" s="54"/>
      <c r="L24" s="54"/>
      <c r="M24" s="46">
        <f>N24+O24</f>
        <v>48000</v>
      </c>
      <c r="N24" s="46">
        <f>I24</f>
        <v>43200</v>
      </c>
      <c r="O24" s="46">
        <f>J24</f>
        <v>4800</v>
      </c>
      <c r="P24" s="52">
        <v>0</v>
      </c>
      <c r="Q24" s="45" t="s">
        <v>94</v>
      </c>
      <c r="R24" s="49"/>
      <c r="S24" s="12"/>
    </row>
    <row r="25" spans="2:19" ht="48.75" customHeight="1">
      <c r="B25" s="16">
        <v>18</v>
      </c>
      <c r="C25" s="45" t="s">
        <v>65</v>
      </c>
      <c r="D25" s="23" t="s">
        <v>48</v>
      </c>
      <c r="E25" s="45" t="s">
        <v>31</v>
      </c>
      <c r="F25" s="43">
        <v>0</v>
      </c>
      <c r="G25" s="44"/>
      <c r="H25" s="57">
        <v>5500</v>
      </c>
      <c r="I25" s="54">
        <v>5000</v>
      </c>
      <c r="J25" s="54">
        <v>500</v>
      </c>
      <c r="K25" s="54"/>
      <c r="L25" s="54"/>
      <c r="M25" s="43">
        <v>0</v>
      </c>
      <c r="N25" s="43">
        <v>0</v>
      </c>
      <c r="O25" s="43">
        <v>0</v>
      </c>
      <c r="P25" s="52">
        <f t="shared" si="2"/>
        <v>5000</v>
      </c>
      <c r="Q25" s="45" t="s">
        <v>79</v>
      </c>
      <c r="R25" s="49"/>
      <c r="S25" s="12"/>
    </row>
    <row r="26" spans="2:19" ht="51.75" customHeight="1">
      <c r="B26" s="16">
        <v>19</v>
      </c>
      <c r="C26" s="42" t="s">
        <v>62</v>
      </c>
      <c r="D26" s="23" t="s">
        <v>48</v>
      </c>
      <c r="E26" s="45" t="s">
        <v>31</v>
      </c>
      <c r="F26" s="43">
        <v>0</v>
      </c>
      <c r="G26" s="44"/>
      <c r="H26" s="57">
        <v>48875.1</v>
      </c>
      <c r="I26" s="54">
        <v>31210.15</v>
      </c>
      <c r="J26" s="54">
        <v>17664.95</v>
      </c>
      <c r="K26" s="54"/>
      <c r="L26" s="54"/>
      <c r="M26" s="43">
        <v>0</v>
      </c>
      <c r="N26" s="43">
        <v>0</v>
      </c>
      <c r="O26" s="43">
        <v>0</v>
      </c>
      <c r="P26" s="52">
        <f t="shared" si="2"/>
        <v>31210.15</v>
      </c>
      <c r="Q26" s="45" t="s">
        <v>92</v>
      </c>
      <c r="R26" s="49"/>
      <c r="S26" s="12"/>
    </row>
    <row r="27" spans="2:19" ht="54.75" customHeight="1">
      <c r="B27" s="16">
        <v>20</v>
      </c>
      <c r="C27" s="45" t="s">
        <v>66</v>
      </c>
      <c r="D27" s="23" t="s">
        <v>48</v>
      </c>
      <c r="E27" s="45" t="s">
        <v>67</v>
      </c>
      <c r="F27" s="43">
        <v>0</v>
      </c>
      <c r="G27" s="44"/>
      <c r="H27" s="57">
        <v>84674.5</v>
      </c>
      <c r="I27" s="54">
        <v>76976.82</v>
      </c>
      <c r="J27" s="54">
        <v>7697.68</v>
      </c>
      <c r="K27" s="54"/>
      <c r="L27" s="54"/>
      <c r="M27" s="43">
        <v>0</v>
      </c>
      <c r="N27" s="43">
        <v>0</v>
      </c>
      <c r="O27" s="43">
        <v>0</v>
      </c>
      <c r="P27" s="52">
        <f>I27</f>
        <v>76976.82</v>
      </c>
      <c r="Q27" s="45" t="s">
        <v>93</v>
      </c>
      <c r="R27" s="49"/>
      <c r="S27" s="12"/>
    </row>
    <row r="28" spans="2:19" ht="38.25" customHeight="1">
      <c r="B28" s="16">
        <v>21</v>
      </c>
      <c r="C28" s="45" t="s">
        <v>72</v>
      </c>
      <c r="D28" s="23" t="s">
        <v>49</v>
      </c>
      <c r="E28" s="45"/>
      <c r="F28" s="43">
        <v>0</v>
      </c>
      <c r="G28" s="44"/>
      <c r="H28" s="57">
        <v>51000</v>
      </c>
      <c r="I28" s="54">
        <f>H28-J28</f>
        <v>46363.64</v>
      </c>
      <c r="J28" s="54">
        <v>4636.36</v>
      </c>
      <c r="K28" s="54"/>
      <c r="L28" s="54"/>
      <c r="M28" s="43">
        <v>0</v>
      </c>
      <c r="N28" s="43">
        <v>0</v>
      </c>
      <c r="O28" s="43"/>
      <c r="P28" s="52">
        <f>I28</f>
        <v>46363.64</v>
      </c>
      <c r="Q28" s="45" t="s">
        <v>89</v>
      </c>
      <c r="R28" s="49"/>
      <c r="S28" s="12"/>
    </row>
    <row r="29" spans="2:19" ht="45" customHeight="1">
      <c r="B29" s="16">
        <v>22</v>
      </c>
      <c r="C29" s="40" t="s">
        <v>36</v>
      </c>
      <c r="D29" s="23" t="s">
        <v>50</v>
      </c>
      <c r="E29" s="45" t="s">
        <v>73</v>
      </c>
      <c r="F29" s="43">
        <v>0</v>
      </c>
      <c r="G29" s="44"/>
      <c r="H29" s="57">
        <v>26000</v>
      </c>
      <c r="I29" s="54">
        <v>12885.88</v>
      </c>
      <c r="J29" s="54">
        <f>H29-I29</f>
        <v>13114.12</v>
      </c>
      <c r="K29" s="54"/>
      <c r="L29" s="54"/>
      <c r="M29" s="46">
        <v>0</v>
      </c>
      <c r="N29" s="43">
        <v>0</v>
      </c>
      <c r="O29" s="43">
        <v>0</v>
      </c>
      <c r="P29" s="52">
        <f>I29</f>
        <v>12885.88</v>
      </c>
      <c r="Q29" s="45" t="s">
        <v>96</v>
      </c>
      <c r="R29" s="49"/>
      <c r="S29" s="12"/>
    </row>
    <row r="30" spans="2:19" ht="38.25" customHeight="1">
      <c r="B30" s="16"/>
      <c r="C30" s="18" t="s">
        <v>46</v>
      </c>
      <c r="D30" s="25"/>
      <c r="E30" s="18"/>
      <c r="F30" s="18">
        <f>SUM(F8:F16)</f>
        <v>0</v>
      </c>
      <c r="G30" s="11"/>
      <c r="H30" s="55">
        <f>SUM(H8:H29)</f>
        <v>2405989.6</v>
      </c>
      <c r="I30" s="56">
        <f>SUM(I8:I29)</f>
        <v>2021219.9999999995</v>
      </c>
      <c r="J30" s="53">
        <f>SUM(J8:J29)</f>
        <v>384769.6</v>
      </c>
      <c r="K30" s="56"/>
      <c r="L30" s="56"/>
      <c r="M30" s="51">
        <f>SUM(M8:M29)</f>
        <v>588240</v>
      </c>
      <c r="N30" s="18">
        <f>SUM(N8:N29)</f>
        <v>532992.73</v>
      </c>
      <c r="O30" s="18">
        <f>SUM(O8:O29)</f>
        <v>55247.270000000004</v>
      </c>
      <c r="P30" s="52">
        <f>SUM(P8:P29)</f>
        <v>1488227.2699999998</v>
      </c>
      <c r="Q30" s="16"/>
      <c r="R30" s="49"/>
      <c r="S30" s="12"/>
    </row>
    <row r="31" spans="2:18" ht="38.25" customHeight="1">
      <c r="B31" s="33"/>
      <c r="C31" s="34"/>
      <c r="D31" s="35"/>
      <c r="E31" s="34"/>
      <c r="F31" s="34"/>
      <c r="G31" s="36"/>
      <c r="H31" s="37"/>
      <c r="I31" s="37"/>
      <c r="J31" s="38"/>
      <c r="K31" s="39"/>
      <c r="L31" s="39"/>
      <c r="M31" s="50"/>
      <c r="N31" s="34"/>
      <c r="O31" s="34"/>
      <c r="P31" s="37"/>
      <c r="R31" s="12"/>
    </row>
    <row r="32" spans="4:16" ht="75.75" customHeight="1">
      <c r="D32" s="73" t="s">
        <v>19</v>
      </c>
      <c r="E32" s="67"/>
      <c r="F32" s="67"/>
      <c r="G32" s="67"/>
      <c r="H32" s="67"/>
      <c r="I32" s="67"/>
      <c r="J32" s="67"/>
      <c r="K32" s="67"/>
      <c r="L32" s="67"/>
      <c r="M32" s="67"/>
      <c r="N32" s="72" t="s">
        <v>15</v>
      </c>
      <c r="O32" s="72"/>
      <c r="P32" s="72"/>
    </row>
    <row r="33" spans="13:16" ht="26.25" customHeight="1">
      <c r="M33" s="72" t="s">
        <v>44</v>
      </c>
      <c r="N33" s="72"/>
      <c r="O33" s="72"/>
      <c r="P33" s="72"/>
    </row>
    <row r="34" spans="14:16" ht="12.75">
      <c r="N34" s="72" t="s">
        <v>16</v>
      </c>
      <c r="O34" s="72"/>
      <c r="P34" s="15"/>
    </row>
    <row r="35" spans="4:8" ht="12.75">
      <c r="D35" s="22" t="s">
        <v>17</v>
      </c>
      <c r="F35" s="21" t="s">
        <v>20</v>
      </c>
      <c r="H35" s="14" t="s">
        <v>21</v>
      </c>
    </row>
    <row r="36" ht="12.75">
      <c r="D36" s="22" t="s">
        <v>18</v>
      </c>
    </row>
    <row r="37" spans="3:4" ht="12.75">
      <c r="C37" s="27">
        <v>42186</v>
      </c>
      <c r="D37" s="26"/>
    </row>
  </sheetData>
  <sheetProtection/>
  <mergeCells count="16">
    <mergeCell ref="B2:P2"/>
    <mergeCell ref="M6:O6"/>
    <mergeCell ref="P6:P7"/>
    <mergeCell ref="A3:P3"/>
    <mergeCell ref="M33:P33"/>
    <mergeCell ref="B6:B7"/>
    <mergeCell ref="C6:C7"/>
    <mergeCell ref="N34:O34"/>
    <mergeCell ref="D32:M32"/>
    <mergeCell ref="N32:P32"/>
    <mergeCell ref="F6:F7"/>
    <mergeCell ref="K6:L7"/>
    <mergeCell ref="G6:G7"/>
    <mergeCell ref="E6:E7"/>
    <mergeCell ref="D6:D7"/>
    <mergeCell ref="H6:J6"/>
  </mergeCells>
  <printOptions/>
  <pageMargins left="0.15748031496062992" right="0.15748031496062992" top="0.3937007874015748" bottom="0.2362204724409449" header="0.31496062992125984" footer="0.1968503937007874"/>
  <pageSetup fitToHeight="100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user56</cp:lastModifiedBy>
  <cp:lastPrinted>2015-10-06T05:20:13Z</cp:lastPrinted>
  <dcterms:created xsi:type="dcterms:W3CDTF">2012-12-14T12:28:53Z</dcterms:created>
  <dcterms:modified xsi:type="dcterms:W3CDTF">2015-12-28T11:52:12Z</dcterms:modified>
  <cp:category/>
  <cp:version/>
  <cp:contentType/>
  <cp:contentStatus/>
</cp:coreProperties>
</file>