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8_{7D0F2EBE-BC8F-4096-ACA4-CB360833008C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06" i="1" l="1"/>
  <c r="G113" i="1" s="1"/>
  <c r="H93" i="1"/>
  <c r="G93" i="1"/>
  <c r="G73" i="1"/>
  <c r="H50" i="1"/>
  <c r="G50" i="1"/>
  <c r="H33" i="1"/>
  <c r="H32" i="1" s="1"/>
  <c r="H31" i="1" s="1"/>
  <c r="G33" i="1"/>
  <c r="G32" i="1" s="1"/>
  <c r="G36" i="1"/>
  <c r="G12" i="1"/>
  <c r="G11" i="1"/>
  <c r="G86" i="1" l="1"/>
  <c r="I83" i="1"/>
  <c r="I81" i="1" l="1"/>
  <c r="I59" i="1"/>
  <c r="H58" i="1"/>
  <c r="I58" i="1" s="1"/>
  <c r="H54" i="1"/>
  <c r="H49" i="1" s="1"/>
  <c r="H48" i="1" s="1"/>
  <c r="H128" i="1" s="1"/>
  <c r="G54" i="1"/>
  <c r="G49" i="1" s="1"/>
  <c r="G48" i="1" s="1"/>
  <c r="I57" i="1"/>
  <c r="I55" i="1"/>
  <c r="I53" i="1"/>
  <c r="I50" i="1"/>
  <c r="I33" i="1" l="1"/>
  <c r="I28" i="1" l="1"/>
  <c r="I100" i="1" l="1"/>
  <c r="I96" i="1"/>
  <c r="I98" i="1" l="1"/>
  <c r="I99" i="1"/>
  <c r="I102" i="1"/>
  <c r="G71" i="1" l="1"/>
  <c r="I82" i="1"/>
  <c r="I79" i="1"/>
  <c r="I74" i="1"/>
  <c r="I75" i="1"/>
  <c r="I77" i="1"/>
  <c r="I78" i="1"/>
  <c r="I80" i="1"/>
  <c r="I76" i="1"/>
  <c r="I87" i="1"/>
  <c r="I86" i="1"/>
  <c r="I60" i="1"/>
  <c r="I63" i="1"/>
  <c r="I56" i="1"/>
  <c r="I61" i="1"/>
  <c r="I66" i="1" l="1"/>
  <c r="I84" i="1"/>
  <c r="I85" i="1"/>
  <c r="H73" i="1"/>
  <c r="I73" i="1" s="1"/>
  <c r="I52" i="1"/>
  <c r="I51" i="1"/>
  <c r="I54" i="1"/>
  <c r="I17" i="1"/>
  <c r="I15" i="1"/>
  <c r="I97" i="1" l="1"/>
  <c r="G103" i="1"/>
  <c r="I32" i="1"/>
  <c r="G68" i="1"/>
  <c r="G43" i="1"/>
  <c r="G31" i="1" l="1"/>
  <c r="I101" i="1"/>
  <c r="I72" i="1"/>
  <c r="I43" i="1"/>
  <c r="I49" i="1"/>
  <c r="G45" i="1" l="1"/>
  <c r="G128" i="1"/>
  <c r="I103" i="1"/>
  <c r="I93" i="1"/>
  <c r="H90" i="1"/>
  <c r="I71" i="1"/>
  <c r="I31" i="1"/>
  <c r="H68" i="1"/>
  <c r="I48" i="1"/>
  <c r="I45" i="1" l="1"/>
  <c r="I128" i="1"/>
  <c r="I95" i="1"/>
  <c r="I94" i="1"/>
  <c r="I67" i="1"/>
  <c r="I64" i="1"/>
</calcChain>
</file>

<file path=xl/sharedStrings.xml><?xml version="1.0" encoding="utf-8"?>
<sst xmlns="http://schemas.openxmlformats.org/spreadsheetml/2006/main" count="248" uniqueCount="161">
  <si>
    <t>(ежеквартально нарастающим итогом)</t>
  </si>
  <si>
    <t xml:space="preserve">№ строки мероприятия </t>
  </si>
  <si>
    <t>Наименование плановых мероприятий</t>
  </si>
  <si>
    <t>Финансирование мероприятий- всего и с выделение источников  финансирования (тыс.рублей)</t>
  </si>
  <si>
    <t>планируемое на текущий год</t>
  </si>
  <si>
    <t>фактическое планирование за отчетный период</t>
  </si>
  <si>
    <t>Фактические исполнение плановых мероприятий в отчетном периоде,примечание</t>
  </si>
  <si>
    <t>1.</t>
  </si>
  <si>
    <t>2.</t>
  </si>
  <si>
    <t>4.</t>
  </si>
  <si>
    <t>3.</t>
  </si>
  <si>
    <t>5.</t>
  </si>
  <si>
    <t>МУНИЦИПАЛЬНАЯ ПРОГРАММА "РАЗВИТИЕ АВТОМОБИЛЬНЫХ ДОРОГ МУНИЦИПАЛЬНОГО ОБРАЗОВАНИЯ"</t>
  </si>
  <si>
    <t>Мероприятия по содержанию автомобильных дорог</t>
  </si>
  <si>
    <t>Основные мероприятие "Капитальный ремонт и ремонт автомобильных дорог общего пользования и дворовых территорий"</t>
  </si>
  <si>
    <t>1.2.</t>
  </si>
  <si>
    <t>Основные мероприятие "Предупреждение опасности поведения участков дорожного движения"</t>
  </si>
  <si>
    <t>Мероприятия, направляем на повышение безопасности дорожного движения</t>
  </si>
  <si>
    <t>ИТОГО ПО ПРОГРАММЕ: МУНИЦИПАЛЬНАЯ ПРОГРАММА "РАЗВИТИЕ АВТОМОБИЛЬНЫХ ДОРОГ МУНИЦИПАЛЬНОГО ОБРАЗОВАНИЯ"</t>
  </si>
  <si>
    <t>МУНИЦИПАЛЬНАЯ ПРОГРАММА " ОБЕСПЕЧЕНИЕ УСТОЙЧИВОГО ФУНКЦИОНИРОВАНИЯ И РАЗВИТИЯ КОММУНАЛЬНОЙ ИНЖЕНЕРНОЙ ИНФРАСТРУКТУРЫ И ПОВЫШЕНИЕ ЭНЕРГОЭФФЕКТИВНОСТИ В МУНИЦИПАЛЬНОМ ОБРАЗОВАНИИ"</t>
  </si>
  <si>
    <t>ИТОГО ПО ПРОГРАММЕ: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ОБРАЗОВАНИЯ"</t>
  </si>
  <si>
    <t>МУНИЦИПАЛЬНАЯ ПРОГРАММА " БЛАГОУСТРОЙСТВО ТЕРРИТОРИИ МУНИЦИПАЛЬНОГО ОБРАЗОВАНИЯ"</t>
  </si>
  <si>
    <t>Уличное освещение</t>
  </si>
  <si>
    <t>3.1</t>
  </si>
  <si>
    <t>3.2</t>
  </si>
  <si>
    <t>Благоустройство и озеленение</t>
  </si>
  <si>
    <t>Прочие мероприятия по благоустройству</t>
  </si>
  <si>
    <t>"Основные мероприятие" Реализация мероприятий ФЦП "Устойчивое развитие сельских территорий " на 2014-2017годы и на период 2020 года(местный)</t>
  </si>
  <si>
    <t>ИТОГО ПО МУНИЦИПАЛЬНОЙ ПРОГРАММЕ: "БЛАГОУСТРОЙСТВО ТЕРРИТОРИИ МУНИЦИПАЛЬНОГО ОБРАЗОВАНИЯ"</t>
  </si>
  <si>
    <t>МУНИЦИПАЛЬНАЯ ПРОГРАММА " УСТОЙЧИВОЕ РАЗВИТИЕ В МУНИЦИПАЛЬНОГО ОБРАЗОВАНИЯ"</t>
  </si>
  <si>
    <t>Реализация областного закона от 14 декабря 2012года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</si>
  <si>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ИТОГО ПО МУНИЦИПАЛЬНАЯ ПРОГРАММА " УСТОЙЧИВОЕ РАЗВИТИЕ В МУНИЦИПАЛЬНОГО ОБРАЗОВАНИЯ"</t>
  </si>
  <si>
    <t>МУНИЦИПАЛЬНАЯ ПРОГРАММА "РАЗВИТИЕ  КУЛЬТУРЫ И ФИЗИЧЕСКОЙ КУЛЬТУРЫ В МУНИЦИПАЛЬНОГО ОБРАЗОВАНИЯ"</t>
  </si>
  <si>
    <t>Проведение культурно-досуговых мероприятий</t>
  </si>
  <si>
    <t>Подпрограмма "Развитие физической культуры в муниципальном образовании"</t>
  </si>
  <si>
    <t>ИТОГО  ПО МУНИЦИПАЛЬНОЙ ПРОГРАММЕ "РАЗВИТИЕ  КУЛЬТУРЫ И ФИЗИЧЕСКОЙ КУЛЬТУРЫ В МУНИЦИПАЛЬНОГО ОБРАЗОВАНИЯ"</t>
  </si>
  <si>
    <t>МУНИЦИПАЛЬНАЯ ПРОГРАММА " ОБЕСПЕЧЕНИЕ КАЧЕСТВЕННЫМ ЖИЛЬЕМ ГРАЖДАН  НА ТЕРРИТОРИИ МУНИЦИПАЛЬНОГО ОБРАЗОВАНИЯ"</t>
  </si>
  <si>
    <t>ИТОГО  ПО МУНИЦИПАЛЬНАЯ ПРОГРАММА " ОБЕСПЕЧЕНИЕ КАЧЕСТВЕННЫМ ЖИЛЬЕМ ГРАЖДАН  НА ТЕРРИТОРИИ МУНИЦИПАЛЬНОГО ОБРАЗОВАНИЯ"</t>
  </si>
  <si>
    <t>Итого финансирование мероприятий фактическое по программе в сумме 0,0 тыс.рублей</t>
  </si>
  <si>
    <t>МУНИЦИПАЛЬНАЯ ПРОГРАММА "РАЗВИТИЕ МУНИЦИПАЛЬНОЙ СЛУЖБЫ МУНИЦИПАЛЬНОГО ОБРАЗОВАНИЯ"</t>
  </si>
  <si>
    <t>ИТОГО ПО МУНИЦИПАЛЬНОЙ ПРОГАММЕ "РАЗВИТИЕ МУНИЦИПАЛЬНОЙ СЛУЖБЫ МУНИЦИПАЛЬНОГО ОБРАЗОВАНИЯ"</t>
  </si>
  <si>
    <r>
      <t xml:space="preserve">Мероприятия по повышению надежности и энергетической эффективности в системах </t>
    </r>
    <r>
      <rPr>
        <b/>
        <sz val="11"/>
        <color theme="1"/>
        <rFont val="Calibri"/>
        <family val="1"/>
        <charset val="204"/>
        <scheme val="minor"/>
      </rPr>
      <t>теплоснабжения</t>
    </r>
  </si>
  <si>
    <r>
      <t>Мероприятия по повышению надежности и энергетической эффективности в системах</t>
    </r>
    <r>
      <rPr>
        <b/>
        <sz val="11"/>
        <color theme="1"/>
        <rFont val="Calibri"/>
        <family val="1"/>
        <charset val="204"/>
        <scheme val="minor"/>
      </rPr>
      <t xml:space="preserve"> водоснабжения</t>
    </r>
  </si>
  <si>
    <t xml:space="preserve"> таблица 9</t>
  </si>
  <si>
    <t xml:space="preserve">% </t>
  </si>
  <si>
    <t>Ремонт подъезда от дома № 2 к дому № 4 по ул. Новостроек п. Ромашки</t>
  </si>
  <si>
    <t>Ремонт дворовой территории по ул. Ногирская д. № 6 п. Ромашки</t>
  </si>
  <si>
    <t>Ремонт проезда от дома № 9 до дома № 10 по ул. Новостроек п. Ромашки</t>
  </si>
  <si>
    <t>2.1</t>
  </si>
  <si>
    <t>2.2</t>
  </si>
  <si>
    <t>2.3</t>
  </si>
  <si>
    <t>2.4</t>
  </si>
  <si>
    <t>2.5</t>
  </si>
  <si>
    <t>2.6</t>
  </si>
  <si>
    <t xml:space="preserve">капитальный ремонт участка по ул. Школьная п. Саперное </t>
  </si>
  <si>
    <t xml:space="preserve"> Расчистка дорог от снега, грейдирование</t>
  </si>
  <si>
    <t>1.1.</t>
  </si>
  <si>
    <t xml:space="preserve"> технический надзор</t>
  </si>
  <si>
    <t>экспертиза проектно-сметной документации</t>
  </si>
  <si>
    <t xml:space="preserve">1.3. </t>
  </si>
  <si>
    <t>3</t>
  </si>
  <si>
    <t>Экспертиза ПИР п. Лосево, Лососево, Понтонное, Речное, Саперное, Суходолье</t>
  </si>
  <si>
    <t>1</t>
  </si>
  <si>
    <t>1,1</t>
  </si>
  <si>
    <t>1,2</t>
  </si>
  <si>
    <t>2</t>
  </si>
  <si>
    <t>2,1</t>
  </si>
  <si>
    <t>%</t>
  </si>
  <si>
    <t>Затраты на уличное освещение</t>
  </si>
  <si>
    <t>Текущий ремонт уличного освещения</t>
  </si>
  <si>
    <t>Сбор, транспортировка, размещение ТБО, выкашивание газонов, санитарная очистка, спил сухтх деревьев, закупка рассады, содержание клумб</t>
  </si>
  <si>
    <t>1,3</t>
  </si>
  <si>
    <t>Приобретение и установка детского городка в п. Ромашки</t>
  </si>
  <si>
    <t>ремонт памятников</t>
  </si>
  <si>
    <t xml:space="preserve"> Ликвидация несанкционированных свалок</t>
  </si>
  <si>
    <t>Установка контейнерных площадок, ремонт и покраска</t>
  </si>
  <si>
    <t>Схема санитарной очистки, паспорта отходов, нормы накопления ТБО</t>
  </si>
  <si>
    <t xml:space="preserve"> Организация мест отдыха (пляжи)</t>
  </si>
  <si>
    <t xml:space="preserve">Востановление профиля дороги п. Понтонное   </t>
  </si>
  <si>
    <t>Проведение обследования территории на засоренность</t>
  </si>
  <si>
    <t>4</t>
  </si>
  <si>
    <t>обучение по 44-ФЗ</t>
  </si>
  <si>
    <t>Проектирование инженерной и транспортной инфраструктуры двух массивов жилой застройки п. Ромашки (ПИР)</t>
  </si>
  <si>
    <t xml:space="preserve">обучение по управлению мун. имуществом </t>
  </si>
  <si>
    <t>обучение реализация авт. проекта "Формирование комфортной среды"</t>
  </si>
  <si>
    <t>Информация о ходе реализации муниципальных программы "РАЗВИТИЕ АВТОМОБИЛЬНЫХ ДОРОГ МУНИЦИПАЛЬНОГО ОБРАЗОВАНИЯ"</t>
  </si>
  <si>
    <t>Информация о ходе реализации муниципальных программы " ОБЕСПЕЧЕНИЕ УСТОЙЧИВОГО ФУНКЦИОНИРОВАНИЯ И РАЗВИТИЯ КОММУНАЛЬНОЙ ИНЖЕНЕРНОЙ ИНФРАСТРУКТУРЫ И ПОВЫШЕНИЕ ЭНЕРГОЭФФЕКТИВНОСТИ В МУНИЦИПАЛЬНОМ ОБРАЗОВАНИИ"</t>
  </si>
  <si>
    <t>Информация о ходе реализации муниципальных программы " БЛАГОУСТРОЙСТВО ТЕРРИТОРИИ МУНИЦИПАЛЬНОГО ОБРАЗОВАНИЯ"</t>
  </si>
  <si>
    <t>Информация о ходе реализации муниципальных программы " УСТОЙЧИВОЕ РАЗВИТИЕ В МУНИЦИПАЛЬНОГО ОБРАЗОВАНИЯ"</t>
  </si>
  <si>
    <t>Информация о ходе реализации муниципальных программы  "РАЗВИТИЕ МУНИЦИПАЛЬНОЙ СЛУЖБЫ МУНИЦИПАЛЬНОГО ОБРАЗОВАНИЯ"</t>
  </si>
  <si>
    <t>Информация о ходе реализации муниципальных программы " ОБЕСПЕЧЕНИЕ КАЧЕСТВЕННЫМ ЖИЛЬЕМ ГРАЖДАН  НА ТЕРРИТОРИИ МУНИЦИПАЛЬНОГО ОБРАЗОВАНИЯ"</t>
  </si>
  <si>
    <t>Информация о ходе реализации муниципальных программы "РАЗВИТИЕ  КУЛЬТУРЫ И ФИЗИЧЕСКОЙ КУЛЬТУРЫ В МУНИЦИПАЛЬНОГО ОБРАЗОВАНИЯ"</t>
  </si>
  <si>
    <t>Обеспечение деятельности муниципальных казенных учреждений</t>
  </si>
  <si>
    <t>Обеспечение деятельности творческого народного коллектива</t>
  </si>
  <si>
    <t>Создание благоприятных условий для развития физической культуры и спорта.</t>
  </si>
  <si>
    <t>Создание благоприятных условий для развития и модернизации библиотечного дела в муниципальном образовании</t>
  </si>
  <si>
    <t>Подпрограмма "Содержание существующей сети автомобильных дорог общего пользования"</t>
  </si>
  <si>
    <t>Подпрограмма "Повышение безопасности дорожного движения в муниципальном образовании"</t>
  </si>
  <si>
    <t>Подпрограмма "Энергосбережение и повышение энергетической эффективности"</t>
  </si>
  <si>
    <t>Основное мероприятие "Повышение надежности и энергетической эффективности в коммунальных системах"</t>
  </si>
  <si>
    <t>Подпрограмма "Газификация муниципального образования"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</si>
  <si>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</si>
  <si>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Субсидии юридическим лицам, оказывающим жилищно-коммунальные услуги на компенсацию части затрат при оказании услуг по тарифам не обеспечивающим возмещение издержек</t>
  </si>
  <si>
    <t>Основное мероприятие "Совершенствование системы благоустройства и санитарного содержания поселения"</t>
  </si>
  <si>
    <t>Комплексное благоустройство населённых пунктов</t>
  </si>
  <si>
    <t>Организация и содержание мест захоронения</t>
  </si>
  <si>
    <t>Основные мероприятие "Охрана окружающей среды"</t>
  </si>
  <si>
    <t>Подпрограмма" Создание условий для эффективного выполнения органами местного самоуправления своих полномочий"</t>
  </si>
  <si>
    <t>Мероприятие "По уничтожению борщевика Сосновского на территориях населенных пунктов муниципального образования"</t>
  </si>
  <si>
    <t>Оценка эффективности мероприятий</t>
  </si>
  <si>
    <t>Уничтожение борщевика Сосновского хим.-м методом</t>
  </si>
  <si>
    <t>Подпрограмма "Организация культурно-досуговой деятельности на территории муниципального образования"</t>
  </si>
  <si>
    <t>Подпрограмма "Сохранение и развитие народной культуры и самодеятельного творчества"</t>
  </si>
  <si>
    <t>Подпрограмма "Развитие и модернизация библиотечного дела в муниципального образования"</t>
  </si>
  <si>
    <t>обучение по пожарной безопасности (2 чел.)</t>
  </si>
  <si>
    <t>приобретение уличных фанарей</t>
  </si>
  <si>
    <t xml:space="preserve">Всего по программам </t>
  </si>
  <si>
    <t>запланированно</t>
  </si>
  <si>
    <t>исполнено</t>
  </si>
  <si>
    <t>Глава администрации</t>
  </si>
  <si>
    <t>С.В. Танков</t>
  </si>
  <si>
    <t>за 1 квартал 2018г.</t>
  </si>
  <si>
    <t>Ремонт участка дороги общего пользования местного значения по ул. Школьная в п.Саперное</t>
  </si>
  <si>
    <t>Ремонт участка дороги общего пользования местного значения по ул. Объездная п.Ромашки</t>
  </si>
  <si>
    <t>Итого финансирование мероприятий фактическое по программе в сумме  99,0тыс.рублей</t>
  </si>
  <si>
    <t xml:space="preserve">ПИР п. Речное, Понтонное, Саперное, </t>
  </si>
  <si>
    <t>ПИР п. Суходолье</t>
  </si>
  <si>
    <t xml:space="preserve"> СМР п. Ромашки, п. Шумилово</t>
  </si>
  <si>
    <t>Захронение невостребованных умерших</t>
  </si>
  <si>
    <t>Установка контейнерных площадок в п.Шумилово ул.Тихая</t>
  </si>
  <si>
    <t>Восстановление профиля дороги п. Лососево ул.нижняя Ключевая и в п. Шумилово ул.Круговая</t>
  </si>
  <si>
    <t>Приобретение и установка спортивно- развивающей площадки в п.Суходолье, ул.Лесная у д.14-15</t>
  </si>
  <si>
    <t>Приобретение и установка ограждения по ул. Сосновая п.Новая Деревня</t>
  </si>
  <si>
    <t>Приобретение и установка малых форм в п.Суходолье, ул.Лесная д.2 и д.5 в п.Понтонное</t>
  </si>
  <si>
    <t>Приобретение  и установка теннисного стола в п.Понтонное</t>
  </si>
  <si>
    <t>Капитальный ремонт улечного освещения в п.Лосово ул.Старая</t>
  </si>
  <si>
    <t>Капитальный ремонт автомобильной дороги по ул. Школьная п.Саперное</t>
  </si>
  <si>
    <t>Приобретение  и установка скамеек и урне по ул.Сосновая в п.Новая Деревня и п.Понтонное</t>
  </si>
  <si>
    <t>Реализация областного закона от 15.01.2018года № 3-ОЗ " О содействии участию населения в осуществлении местного самоуправления ва иных формах на территориях  административных центров муниципальных образований Ленинградской области</t>
  </si>
  <si>
    <t xml:space="preserve">Восстановление профеля дороги по ул.Речная п.Ромашки </t>
  </si>
  <si>
    <t>1.2</t>
  </si>
  <si>
    <t>1.1</t>
  </si>
  <si>
    <t>Итого финансирование мероприятий фактическое по программе в сумме  0,0 тыс.рублей</t>
  </si>
  <si>
    <r>
      <rPr>
        <b/>
        <sz val="11"/>
        <color theme="1"/>
        <rFont val="Times New Roman"/>
        <family val="1"/>
        <charset val="204"/>
      </rPr>
      <t>Подпрограмма "Водоснабжение и водоотведение муниципального образования"</t>
    </r>
    <r>
      <rPr>
        <sz val="11"/>
        <color theme="1"/>
        <rFont val="Times New Roman"/>
        <family val="1"/>
        <charset val="204"/>
      </rPr>
      <t>"</t>
    </r>
  </si>
  <si>
    <t>Мероприятия, направленные на безаварийную работу объектов водоснабжения и воотведения (местный бюджет)</t>
  </si>
  <si>
    <t>4.1</t>
  </si>
  <si>
    <t>Итого финансирование мероприятий фактическое по программе в сумме 68,3 тыс.рублей</t>
  </si>
  <si>
    <t>Итого финансирование мероприятий фактическое по программе в сумме 962,3 тыс.рублей</t>
  </si>
  <si>
    <t>Итого финансирование мероприятий фактическое по программе в сумме  1498,6тыс.рублей</t>
  </si>
  <si>
    <t>Подпрограмма" Развитие инженерной и социальной инфраструктуры в районах массовой жилой застройки"</t>
  </si>
  <si>
    <t>Подпрограмма" Оказание поддержки гражданам,пострадавшим в результате пожара муниципального жилищного фонда"</t>
  </si>
  <si>
    <t>Бюджетные инвестинции на приобретение объектов недвижимогоимущества в государственную ( муниципальную) собственность</t>
  </si>
  <si>
    <t>Подпрограмма" Улучшение жилищных условий гражданам"</t>
  </si>
  <si>
    <t>Поддержка граждан, нуждающихся в улучшении жилищных условий, на основе принципов ипотечного кредитования в ЛО"государственной программы ЛО " Обеспечение качеством жильем граждан на территории ЛО"</t>
  </si>
  <si>
    <t>Информация о ходе реализации муниципальных программы  "ФОРМИРОВАНИЕ КОМФОРТНОЙ ГОРОДСКОЙ СРЕДЫ"</t>
  </si>
  <si>
    <t>МУНИЦИПАЛЬНАЯ ПРОГРАММА "ФОРМИРОВАНИЕ КОМФОРТНОЙ ГОРОДСКОЙ СРЕДЫ"</t>
  </si>
  <si>
    <t>Благоустройство дворовых трриторий многоквартирных домов  в п.Ромашки ул.Ногирская д.5,д.6,д.32,д.33</t>
  </si>
  <si>
    <t>Итого финансирование мероприятий фактическое по программе в сумме 0,00 тыс.рублей</t>
  </si>
  <si>
    <t xml:space="preserve"> Мероприятие запланированы на 2-3 квартал 2018г</t>
  </si>
  <si>
    <t>78,4%,  Мероприятие запланированы на 2-3 квартал 2018г</t>
  </si>
  <si>
    <t xml:space="preserve">Отчет  о ходе реализации муниципальных программ (подпрограмм)  в   МО Ромашкинское сельское поселение муниципального образования Приозерский муниципальный район Ленинградской области
За 9 месяцев 2017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</si>
</sst>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_р_."/>
    <numFmt numFmtId="165" formatCode="#,##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u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left" wrapText="1"/>
    </xf>
    <xf numFmtId="43" fontId="3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/>
    </xf>
    <xf numFmtId="165" fontId="3" fillId="0" borderId="0" xfId="0" applyNumberFormat="1" applyFont="1"/>
    <xf numFmtId="0" fontId="8" fillId="0" borderId="9" xfId="0" applyFont="1" applyBorder="1" applyAlignment="1">
      <alignment horizontal="left" vertical="center" wrapText="1"/>
    </xf>
    <xf numFmtId="43" fontId="8" fillId="0" borderId="10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vertical="top" wrapText="1"/>
    </xf>
    <xf numFmtId="43" fontId="8" fillId="0" borderId="8" xfId="0" applyNumberFormat="1" applyFont="1" applyBorder="1" applyAlignment="1">
      <alignment horizontal="center" vertical="center" wrapText="1"/>
    </xf>
    <xf numFmtId="43" fontId="8" fillId="0" borderId="9" xfId="0" applyNumberFormat="1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9" xfId="0" applyFont="1" applyBorder="1" applyAlignment="1">
      <alignment vertical="center"/>
    </xf>
    <xf numFmtId="43" fontId="8" fillId="0" borderId="10" xfId="0" applyNumberFormat="1" applyFont="1" applyBorder="1" applyAlignment="1">
      <alignment vertical="top" wrapText="1"/>
    </xf>
    <xf numFmtId="165" fontId="10" fillId="0" borderId="1" xfId="0" applyNumberFormat="1" applyFont="1" applyBorder="1" applyAlignment="1">
      <alignment horizontal="center" vertical="center" wrapText="1"/>
    </xf>
    <xf numFmtId="43" fontId="8" fillId="0" borderId="8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top"/>
    </xf>
    <xf numFmtId="43" fontId="8" fillId="0" borderId="10" xfId="0" applyNumberFormat="1" applyFont="1" applyBorder="1" applyAlignment="1">
      <alignment horizontal="left" vertical="top" wrapText="1"/>
    </xf>
    <xf numFmtId="43" fontId="10" fillId="0" borderId="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43" fontId="3" fillId="0" borderId="0" xfId="0" applyNumberFormat="1" applyFont="1" applyAlignment="1">
      <alignment horizontal="center" vertical="center"/>
    </xf>
    <xf numFmtId="43" fontId="8" fillId="0" borderId="8" xfId="0" applyNumberFormat="1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43" fontId="10" fillId="0" borderId="10" xfId="0" applyNumberFormat="1" applyFont="1" applyBorder="1" applyAlignment="1">
      <alignment horizontal="left" vertical="top" wrapText="1"/>
    </xf>
    <xf numFmtId="165" fontId="16" fillId="0" borderId="0" xfId="0" applyNumberFormat="1" applyFont="1"/>
    <xf numFmtId="165" fontId="17" fillId="0" borderId="1" xfId="0" applyNumberFormat="1" applyFont="1" applyBorder="1"/>
    <xf numFmtId="43" fontId="3" fillId="0" borderId="1" xfId="0" applyNumberFormat="1" applyFont="1" applyBorder="1"/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49" fontId="3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49" fontId="11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43" fontId="8" fillId="0" borderId="8" xfId="0" applyNumberFormat="1" applyFont="1" applyBorder="1" applyAlignment="1">
      <alignment horizontal="left" vertical="center"/>
    </xf>
    <xf numFmtId="43" fontId="8" fillId="0" borderId="9" xfId="0" applyNumberFormat="1" applyFont="1" applyBorder="1" applyAlignment="1">
      <alignment horizontal="left" vertical="center"/>
    </xf>
    <xf numFmtId="43" fontId="8" fillId="0" borderId="10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8" fillId="0" borderId="8" xfId="0" applyNumberFormat="1" applyFont="1" applyBorder="1" applyAlignment="1">
      <alignment horizontal="center" vertical="center"/>
    </xf>
    <xf numFmtId="43" fontId="8" fillId="0" borderId="9" xfId="0" applyNumberFormat="1" applyFont="1" applyBorder="1" applyAlignment="1">
      <alignment horizontal="center" vertical="center"/>
    </xf>
    <xf numFmtId="43" fontId="8" fillId="0" borderId="10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0" fontId="8" fillId="0" borderId="8" xfId="0" applyNumberFormat="1" applyFont="1" applyBorder="1" applyAlignment="1">
      <alignment horizontal="left" vertical="center" wrapText="1"/>
    </xf>
    <xf numFmtId="43" fontId="8" fillId="0" borderId="4" xfId="0" applyNumberFormat="1" applyFont="1" applyBorder="1" applyAlignment="1">
      <alignment horizontal="center" vertical="center" wrapText="1"/>
    </xf>
    <xf numFmtId="43" fontId="8" fillId="0" borderId="13" xfId="0" applyNumberFormat="1" applyFont="1" applyBorder="1" applyAlignment="1">
      <alignment horizontal="center" vertical="center" wrapText="1"/>
    </xf>
    <xf numFmtId="43" fontId="8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32"/>
  <sheetViews>
    <sheetView tabSelected="1" workbookViewId="0">
      <selection activeCell="A2" sqref="A2:K2"/>
    </sheetView>
  </sheetViews>
  <sheetFormatPr defaultRowHeight="15" x14ac:dyDescent="0.25"/>
  <cols>
    <col min="1" max="1" width="6.7109375" style="2" customWidth="1"/>
    <col min="2" max="4" width="9.140625" style="1"/>
    <col min="5" max="5" width="9.140625" style="1" customWidth="1"/>
    <col min="6" max="6" width="24.140625" style="1" customWidth="1"/>
    <col min="7" max="7" width="12.28515625" style="1" customWidth="1"/>
    <col min="8" max="8" width="11.5703125" style="1" customWidth="1"/>
    <col min="9" max="9" width="9.85546875" style="36" customWidth="1"/>
    <col min="10" max="10" width="3.42578125" style="1" customWidth="1"/>
    <col min="11" max="11" width="43.28515625" style="3" customWidth="1"/>
    <col min="12" max="16384" width="9.140625" style="1"/>
  </cols>
  <sheetData>
    <row r="1" spans="1:13" ht="28.5" customHeight="1" x14ac:dyDescent="0.25">
      <c r="A1" s="88" t="s">
        <v>43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3" ht="60.75" customHeight="1" x14ac:dyDescent="0.35">
      <c r="A2" s="90" t="s">
        <v>160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3" ht="15" customHeight="1" x14ac:dyDescent="0.25">
      <c r="A3" s="149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5" spans="1:13" ht="15" customHeight="1" x14ac:dyDescent="0.25">
      <c r="A5" s="148" t="s">
        <v>121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3" ht="8.25" customHeight="1" x14ac:dyDescent="0.25"/>
    <row r="7" spans="1:13" ht="94.5" customHeight="1" x14ac:dyDescent="0.25">
      <c r="A7" s="100" t="s">
        <v>1</v>
      </c>
      <c r="B7" s="92" t="s">
        <v>2</v>
      </c>
      <c r="C7" s="93"/>
      <c r="D7" s="93"/>
      <c r="E7" s="93"/>
      <c r="F7" s="94"/>
      <c r="G7" s="98" t="s">
        <v>3</v>
      </c>
      <c r="H7" s="99"/>
      <c r="I7" s="92" t="s">
        <v>6</v>
      </c>
      <c r="J7" s="93"/>
      <c r="K7" s="94"/>
    </row>
    <row r="8" spans="1:13" ht="45" customHeight="1" x14ac:dyDescent="0.25">
      <c r="A8" s="101"/>
      <c r="B8" s="95"/>
      <c r="C8" s="96"/>
      <c r="D8" s="96"/>
      <c r="E8" s="96"/>
      <c r="F8" s="97"/>
      <c r="G8" s="4" t="s">
        <v>4</v>
      </c>
      <c r="H8" s="5" t="s">
        <v>5</v>
      </c>
      <c r="I8" s="95"/>
      <c r="J8" s="96"/>
      <c r="K8" s="97"/>
      <c r="M8" s="6"/>
    </row>
    <row r="9" spans="1:13" ht="15" customHeight="1" x14ac:dyDescent="0.25">
      <c r="A9" s="7" t="s">
        <v>7</v>
      </c>
      <c r="B9" s="98" t="s">
        <v>8</v>
      </c>
      <c r="C9" s="105"/>
      <c r="D9" s="105"/>
      <c r="E9" s="105"/>
      <c r="F9" s="99"/>
      <c r="G9" s="4" t="s">
        <v>10</v>
      </c>
      <c r="H9" s="4" t="s">
        <v>9</v>
      </c>
      <c r="I9" s="98" t="s">
        <v>11</v>
      </c>
      <c r="J9" s="105"/>
      <c r="K9" s="99"/>
      <c r="M9" s="6"/>
    </row>
    <row r="10" spans="1:13" ht="43.5" customHeight="1" x14ac:dyDescent="0.25">
      <c r="A10" s="145" t="s">
        <v>85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7"/>
      <c r="M10" s="6"/>
    </row>
    <row r="11" spans="1:13" ht="49.5" customHeight="1" x14ac:dyDescent="0.25">
      <c r="A11" s="8"/>
      <c r="B11" s="106" t="s">
        <v>12</v>
      </c>
      <c r="C11" s="107"/>
      <c r="D11" s="107"/>
      <c r="E11" s="107"/>
      <c r="F11" s="108"/>
      <c r="G11" s="9">
        <f>G14+G18+G25</f>
        <v>2935.7999999999997</v>
      </c>
      <c r="H11" s="9">
        <v>99</v>
      </c>
      <c r="I11" s="109" t="s">
        <v>159</v>
      </c>
      <c r="J11" s="103"/>
      <c r="K11" s="104"/>
      <c r="M11" s="6"/>
    </row>
    <row r="12" spans="1:13" ht="30" customHeight="1" x14ac:dyDescent="0.25">
      <c r="A12" s="8"/>
      <c r="B12" s="63" t="s">
        <v>96</v>
      </c>
      <c r="C12" s="64"/>
      <c r="D12" s="64"/>
      <c r="E12" s="64"/>
      <c r="F12" s="65"/>
      <c r="G12" s="10">
        <f>G14+G18</f>
        <v>2835.7999999999997</v>
      </c>
      <c r="H12" s="10">
        <v>99</v>
      </c>
      <c r="I12" s="98"/>
      <c r="J12" s="105"/>
      <c r="K12" s="99"/>
      <c r="M12" s="6"/>
    </row>
    <row r="13" spans="1:13" ht="20.25" hidden="1" customHeight="1" x14ac:dyDescent="0.25">
      <c r="A13" s="8"/>
      <c r="B13" s="66"/>
      <c r="C13" s="67"/>
      <c r="D13" s="67"/>
      <c r="E13" s="67"/>
      <c r="F13" s="68"/>
      <c r="G13" s="11">
        <v>0</v>
      </c>
      <c r="H13" s="11">
        <v>0</v>
      </c>
      <c r="I13" s="66"/>
      <c r="J13" s="67"/>
      <c r="K13" s="68"/>
      <c r="M13" s="6"/>
    </row>
    <row r="14" spans="1:13" ht="21.75" customHeight="1" x14ac:dyDescent="0.25">
      <c r="A14" s="8">
        <v>1</v>
      </c>
      <c r="B14" s="66" t="s">
        <v>13</v>
      </c>
      <c r="C14" s="64"/>
      <c r="D14" s="64"/>
      <c r="E14" s="64"/>
      <c r="F14" s="65"/>
      <c r="G14" s="46">
        <v>757.1</v>
      </c>
      <c r="H14" s="46">
        <v>99</v>
      </c>
      <c r="I14" s="66"/>
      <c r="J14" s="67"/>
      <c r="K14" s="68"/>
      <c r="M14" s="6"/>
    </row>
    <row r="15" spans="1:13" ht="21.75" customHeight="1" x14ac:dyDescent="0.25">
      <c r="A15" s="8" t="s">
        <v>56</v>
      </c>
      <c r="B15" s="66" t="s">
        <v>55</v>
      </c>
      <c r="C15" s="64"/>
      <c r="D15" s="64"/>
      <c r="E15" s="64"/>
      <c r="F15" s="65"/>
      <c r="G15" s="11">
        <v>727.1</v>
      </c>
      <c r="H15" s="11">
        <v>99</v>
      </c>
      <c r="I15" s="17">
        <f>H15*100/G15</f>
        <v>13.615733736762481</v>
      </c>
      <c r="J15" s="12" t="s">
        <v>44</v>
      </c>
      <c r="K15" s="110"/>
      <c r="M15" s="6"/>
    </row>
    <row r="16" spans="1:13" ht="21.75" customHeight="1" x14ac:dyDescent="0.25">
      <c r="A16" s="8" t="s">
        <v>15</v>
      </c>
      <c r="B16" s="66" t="s">
        <v>57</v>
      </c>
      <c r="C16" s="64"/>
      <c r="D16" s="64"/>
      <c r="E16" s="64"/>
      <c r="F16" s="65"/>
      <c r="G16" s="11">
        <v>15</v>
      </c>
      <c r="H16" s="11"/>
      <c r="I16" s="17">
        <v>0</v>
      </c>
      <c r="J16" s="12"/>
      <c r="K16" s="111"/>
      <c r="M16" s="6"/>
    </row>
    <row r="17" spans="1:13" ht="21.75" customHeight="1" x14ac:dyDescent="0.25">
      <c r="A17" s="8" t="s">
        <v>59</v>
      </c>
      <c r="B17" s="66" t="s">
        <v>58</v>
      </c>
      <c r="C17" s="64"/>
      <c r="D17" s="64"/>
      <c r="E17" s="64"/>
      <c r="F17" s="65"/>
      <c r="G17" s="11">
        <v>15</v>
      </c>
      <c r="H17" s="11">
        <v>0</v>
      </c>
      <c r="I17" s="17">
        <f t="shared" ref="I17" si="0">H17*100/G17</f>
        <v>0</v>
      </c>
      <c r="J17" s="12" t="s">
        <v>44</v>
      </c>
      <c r="K17" s="112"/>
      <c r="M17" s="6"/>
    </row>
    <row r="18" spans="1:13" ht="45.75" customHeight="1" x14ac:dyDescent="0.25">
      <c r="A18" s="8">
        <v>2</v>
      </c>
      <c r="B18" s="66" t="s">
        <v>14</v>
      </c>
      <c r="C18" s="67"/>
      <c r="D18" s="67"/>
      <c r="E18" s="67"/>
      <c r="F18" s="68"/>
      <c r="G18" s="11">
        <v>2078.6999999999998</v>
      </c>
      <c r="H18" s="11">
        <v>0</v>
      </c>
      <c r="I18" s="102"/>
      <c r="J18" s="103"/>
      <c r="K18" s="104"/>
      <c r="M18" s="6"/>
    </row>
    <row r="19" spans="1:13" ht="33.75" customHeight="1" x14ac:dyDescent="0.25">
      <c r="A19" s="8" t="s">
        <v>48</v>
      </c>
      <c r="B19" s="66" t="s">
        <v>122</v>
      </c>
      <c r="C19" s="67"/>
      <c r="D19" s="67"/>
      <c r="E19" s="67"/>
      <c r="F19" s="68"/>
      <c r="G19" s="11">
        <v>1272</v>
      </c>
      <c r="H19" s="11">
        <v>0</v>
      </c>
      <c r="I19" s="17">
        <v>100</v>
      </c>
      <c r="J19" s="34" t="s">
        <v>44</v>
      </c>
      <c r="K19" s="15"/>
      <c r="M19" s="6"/>
    </row>
    <row r="20" spans="1:13" ht="33.75" customHeight="1" x14ac:dyDescent="0.25">
      <c r="A20" s="8" t="s">
        <v>49</v>
      </c>
      <c r="B20" s="66" t="s">
        <v>123</v>
      </c>
      <c r="C20" s="67"/>
      <c r="D20" s="67"/>
      <c r="E20" s="67"/>
      <c r="F20" s="68"/>
      <c r="G20" s="11">
        <v>806.7</v>
      </c>
      <c r="H20" s="11">
        <v>0</v>
      </c>
      <c r="I20" s="17"/>
      <c r="J20" s="14"/>
      <c r="K20" s="15"/>
      <c r="M20" s="6"/>
    </row>
    <row r="21" spans="1:13" ht="38.25" customHeight="1" x14ac:dyDescent="0.25">
      <c r="A21" s="8" t="s">
        <v>50</v>
      </c>
      <c r="B21" s="66" t="s">
        <v>45</v>
      </c>
      <c r="C21" s="67"/>
      <c r="D21" s="67"/>
      <c r="E21" s="67"/>
      <c r="F21" s="68"/>
      <c r="G21" s="11">
        <v>0</v>
      </c>
      <c r="H21" s="11">
        <v>0</v>
      </c>
      <c r="I21" s="17"/>
      <c r="J21" s="14"/>
      <c r="K21" s="15"/>
      <c r="M21" s="6"/>
    </row>
    <row r="22" spans="1:13" ht="37.5" customHeight="1" x14ac:dyDescent="0.25">
      <c r="A22" s="8" t="s">
        <v>51</v>
      </c>
      <c r="B22" s="66" t="s">
        <v>46</v>
      </c>
      <c r="C22" s="67"/>
      <c r="D22" s="67"/>
      <c r="E22" s="67"/>
      <c r="F22" s="68"/>
      <c r="G22" s="11">
        <v>0</v>
      </c>
      <c r="H22" s="11">
        <v>0</v>
      </c>
      <c r="I22" s="17"/>
      <c r="J22" s="14"/>
      <c r="K22" s="15"/>
      <c r="M22" s="6"/>
    </row>
    <row r="23" spans="1:13" ht="45.75" customHeight="1" x14ac:dyDescent="0.25">
      <c r="A23" s="8" t="s">
        <v>52</v>
      </c>
      <c r="B23" s="66" t="s">
        <v>47</v>
      </c>
      <c r="C23" s="67"/>
      <c r="D23" s="67"/>
      <c r="E23" s="67"/>
      <c r="F23" s="68"/>
      <c r="G23" s="11">
        <v>0</v>
      </c>
      <c r="H23" s="11">
        <v>0</v>
      </c>
      <c r="I23" s="17"/>
      <c r="J23" s="14"/>
      <c r="K23" s="15"/>
      <c r="M23" s="6"/>
    </row>
    <row r="24" spans="1:13" ht="19.5" customHeight="1" x14ac:dyDescent="0.25">
      <c r="A24" s="8" t="s">
        <v>53</v>
      </c>
      <c r="B24" s="66" t="s">
        <v>54</v>
      </c>
      <c r="C24" s="67"/>
      <c r="D24" s="67"/>
      <c r="E24" s="67"/>
      <c r="F24" s="68"/>
      <c r="G24" s="11">
        <v>0</v>
      </c>
      <c r="H24" s="11">
        <v>0</v>
      </c>
      <c r="I24" s="17"/>
      <c r="J24" s="14"/>
      <c r="K24" s="15"/>
      <c r="M24" s="6"/>
    </row>
    <row r="25" spans="1:13" ht="30.75" customHeight="1" x14ac:dyDescent="0.25">
      <c r="A25" s="8" t="s">
        <v>60</v>
      </c>
      <c r="B25" s="63" t="s">
        <v>97</v>
      </c>
      <c r="C25" s="64"/>
      <c r="D25" s="64"/>
      <c r="E25" s="64"/>
      <c r="F25" s="65"/>
      <c r="G25" s="9">
        <v>100</v>
      </c>
      <c r="H25" s="10">
        <v>0</v>
      </c>
      <c r="I25" s="37"/>
      <c r="J25" s="16"/>
      <c r="K25" s="15"/>
      <c r="M25" s="6"/>
    </row>
    <row r="26" spans="1:13" ht="30.75" customHeight="1" x14ac:dyDescent="0.25">
      <c r="A26" s="8" t="s">
        <v>23</v>
      </c>
      <c r="B26" s="66" t="s">
        <v>16</v>
      </c>
      <c r="C26" s="67"/>
      <c r="D26" s="67"/>
      <c r="E26" s="67"/>
      <c r="F26" s="68"/>
      <c r="G26" s="11">
        <v>100</v>
      </c>
      <c r="H26" s="11">
        <v>0</v>
      </c>
      <c r="I26" s="37"/>
      <c r="J26" s="16"/>
      <c r="K26" s="15"/>
      <c r="M26" s="6"/>
    </row>
    <row r="27" spans="1:13" ht="30.75" customHeight="1" x14ac:dyDescent="0.25">
      <c r="A27" s="8" t="s">
        <v>24</v>
      </c>
      <c r="B27" s="66" t="s">
        <v>17</v>
      </c>
      <c r="C27" s="67"/>
      <c r="D27" s="67"/>
      <c r="E27" s="67"/>
      <c r="F27" s="68"/>
      <c r="G27" s="11">
        <v>100</v>
      </c>
      <c r="H27" s="11">
        <v>0</v>
      </c>
      <c r="I27" s="37"/>
      <c r="J27" s="16"/>
      <c r="K27" s="15"/>
      <c r="M27" s="6"/>
    </row>
    <row r="28" spans="1:13" ht="30.75" customHeight="1" x14ac:dyDescent="0.25">
      <c r="A28" s="117" t="s">
        <v>18</v>
      </c>
      <c r="B28" s="64"/>
      <c r="C28" s="64"/>
      <c r="D28" s="64"/>
      <c r="E28" s="64"/>
      <c r="F28" s="65"/>
      <c r="G28" s="9">
        <v>2935.8</v>
      </c>
      <c r="H28" s="9">
        <v>99</v>
      </c>
      <c r="I28" s="37">
        <f>H28*100/G28</f>
        <v>3.3721643163703248</v>
      </c>
      <c r="J28" s="34" t="s">
        <v>44</v>
      </c>
      <c r="K28" s="15"/>
      <c r="M28" s="6"/>
    </row>
    <row r="29" spans="1:13" ht="19.5" customHeight="1" x14ac:dyDescent="0.25">
      <c r="A29" s="116" t="s">
        <v>124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9"/>
      <c r="M29" s="6"/>
    </row>
    <row r="30" spans="1:13" ht="72" customHeight="1" x14ac:dyDescent="0.25">
      <c r="A30" s="120" t="s">
        <v>86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2"/>
      <c r="M30" s="6"/>
    </row>
    <row r="31" spans="1:13" ht="87" customHeight="1" x14ac:dyDescent="0.25">
      <c r="A31" s="8"/>
      <c r="B31" s="63" t="s">
        <v>19</v>
      </c>
      <c r="C31" s="67"/>
      <c r="D31" s="67"/>
      <c r="E31" s="67"/>
      <c r="F31" s="68"/>
      <c r="G31" s="9">
        <f>G32+G36+G41+G43</f>
        <v>18510</v>
      </c>
      <c r="H31" s="9">
        <f>H32+H36+H41+H43</f>
        <v>68.3</v>
      </c>
      <c r="I31" s="17">
        <f>H31*100/G31</f>
        <v>0.36898973527822798</v>
      </c>
      <c r="J31" s="18" t="s">
        <v>67</v>
      </c>
      <c r="K31" s="19" t="s">
        <v>158</v>
      </c>
      <c r="M31" s="6"/>
    </row>
    <row r="32" spans="1:13" ht="30.75" customHeight="1" x14ac:dyDescent="0.25">
      <c r="A32" s="8" t="s">
        <v>62</v>
      </c>
      <c r="B32" s="63" t="s">
        <v>98</v>
      </c>
      <c r="C32" s="67"/>
      <c r="D32" s="67"/>
      <c r="E32" s="67"/>
      <c r="F32" s="68"/>
      <c r="G32" s="9">
        <f>G33</f>
        <v>595</v>
      </c>
      <c r="H32" s="9">
        <f>H33</f>
        <v>28.3</v>
      </c>
      <c r="I32" s="17">
        <f>H32*100/G32</f>
        <v>4.7563025210084033</v>
      </c>
      <c r="J32" s="18" t="s">
        <v>67</v>
      </c>
      <c r="K32" s="20"/>
      <c r="M32" s="6"/>
    </row>
    <row r="33" spans="1:13" ht="30.75" customHeight="1" x14ac:dyDescent="0.25">
      <c r="A33" s="8"/>
      <c r="B33" s="66" t="s">
        <v>99</v>
      </c>
      <c r="C33" s="67"/>
      <c r="D33" s="67"/>
      <c r="E33" s="67"/>
      <c r="F33" s="68"/>
      <c r="G33" s="11">
        <f>G34+G35</f>
        <v>595</v>
      </c>
      <c r="H33" s="11">
        <f>H34+H35</f>
        <v>28.3</v>
      </c>
      <c r="I33" s="17">
        <f>H33*100/G33</f>
        <v>4.7563025210084033</v>
      </c>
      <c r="J33" s="18" t="s">
        <v>67</v>
      </c>
      <c r="K33" s="20"/>
      <c r="M33" s="6"/>
    </row>
    <row r="34" spans="1:13" ht="30.75" customHeight="1" x14ac:dyDescent="0.25">
      <c r="A34" s="8" t="s">
        <v>63</v>
      </c>
      <c r="B34" s="66" t="s">
        <v>41</v>
      </c>
      <c r="C34" s="67"/>
      <c r="D34" s="67"/>
      <c r="E34" s="67"/>
      <c r="F34" s="68"/>
      <c r="G34" s="11">
        <v>250</v>
      </c>
      <c r="H34" s="11">
        <v>0</v>
      </c>
      <c r="I34" s="66"/>
      <c r="J34" s="67"/>
      <c r="K34" s="68"/>
      <c r="M34" s="6"/>
    </row>
    <row r="35" spans="1:13" ht="30.75" customHeight="1" x14ac:dyDescent="0.25">
      <c r="A35" s="8" t="s">
        <v>64</v>
      </c>
      <c r="B35" s="66" t="s">
        <v>42</v>
      </c>
      <c r="C35" s="67"/>
      <c r="D35" s="67"/>
      <c r="E35" s="67"/>
      <c r="F35" s="68"/>
      <c r="G35" s="11">
        <v>345</v>
      </c>
      <c r="H35" s="11">
        <v>28.3</v>
      </c>
      <c r="I35" s="66"/>
      <c r="J35" s="67"/>
      <c r="K35" s="68"/>
      <c r="M35" s="6"/>
    </row>
    <row r="36" spans="1:13" ht="30.75" customHeight="1" x14ac:dyDescent="0.25">
      <c r="A36" s="8" t="s">
        <v>65</v>
      </c>
      <c r="B36" s="63" t="s">
        <v>100</v>
      </c>
      <c r="C36" s="67"/>
      <c r="D36" s="67"/>
      <c r="E36" s="67"/>
      <c r="F36" s="68"/>
      <c r="G36" s="9">
        <f>G37+G38+G39+G40</f>
        <v>16415</v>
      </c>
      <c r="H36" s="9">
        <v>0</v>
      </c>
      <c r="I36" s="102"/>
      <c r="J36" s="103"/>
      <c r="K36" s="104"/>
      <c r="M36" s="6"/>
    </row>
    <row r="37" spans="1:13" ht="22.5" customHeight="1" x14ac:dyDescent="0.25">
      <c r="A37" s="8" t="s">
        <v>48</v>
      </c>
      <c r="B37" s="66" t="s">
        <v>125</v>
      </c>
      <c r="C37" s="67"/>
      <c r="D37" s="67"/>
      <c r="E37" s="67"/>
      <c r="F37" s="68"/>
      <c r="G37" s="11">
        <v>40</v>
      </c>
      <c r="H37" s="11">
        <v>0</v>
      </c>
      <c r="I37" s="66"/>
      <c r="J37" s="67"/>
      <c r="K37" s="68"/>
      <c r="M37" s="6"/>
    </row>
    <row r="38" spans="1:13" ht="36.75" customHeight="1" x14ac:dyDescent="0.25">
      <c r="A38" s="8" t="s">
        <v>49</v>
      </c>
      <c r="B38" s="66" t="s">
        <v>126</v>
      </c>
      <c r="C38" s="67"/>
      <c r="D38" s="67"/>
      <c r="E38" s="67"/>
      <c r="F38" s="68"/>
      <c r="G38" s="11">
        <v>12</v>
      </c>
      <c r="H38" s="11">
        <v>0</v>
      </c>
      <c r="I38" s="102"/>
      <c r="J38" s="103"/>
      <c r="K38" s="104"/>
      <c r="M38" s="6"/>
    </row>
    <row r="39" spans="1:13" ht="36.75" customHeight="1" x14ac:dyDescent="0.25">
      <c r="A39" s="8" t="s">
        <v>50</v>
      </c>
      <c r="B39" s="66" t="s">
        <v>61</v>
      </c>
      <c r="C39" s="67"/>
      <c r="D39" s="67"/>
      <c r="E39" s="67"/>
      <c r="F39" s="68"/>
      <c r="G39" s="11">
        <v>0</v>
      </c>
      <c r="H39" s="11">
        <v>0</v>
      </c>
      <c r="I39" s="102"/>
      <c r="J39" s="103"/>
      <c r="K39" s="104"/>
      <c r="M39" s="6"/>
    </row>
    <row r="40" spans="1:13" ht="29.25" customHeight="1" x14ac:dyDescent="0.25">
      <c r="A40" s="8" t="s">
        <v>51</v>
      </c>
      <c r="B40" s="66" t="s">
        <v>127</v>
      </c>
      <c r="C40" s="67"/>
      <c r="D40" s="67"/>
      <c r="E40" s="67"/>
      <c r="F40" s="68"/>
      <c r="G40" s="11">
        <v>16363</v>
      </c>
      <c r="H40" s="11">
        <v>0</v>
      </c>
      <c r="I40" s="102"/>
      <c r="J40" s="103"/>
      <c r="K40" s="104"/>
      <c r="M40" s="6"/>
    </row>
    <row r="41" spans="1:13" ht="29.25" customHeight="1" x14ac:dyDescent="0.25">
      <c r="A41" s="8" t="s">
        <v>10</v>
      </c>
      <c r="B41" s="66" t="s">
        <v>143</v>
      </c>
      <c r="C41" s="67"/>
      <c r="D41" s="67"/>
      <c r="E41" s="67"/>
      <c r="F41" s="68"/>
      <c r="G41" s="9">
        <v>1000</v>
      </c>
      <c r="H41" s="11">
        <v>0</v>
      </c>
      <c r="I41" s="43"/>
      <c r="J41" s="44"/>
      <c r="K41" s="45"/>
      <c r="M41" s="6"/>
    </row>
    <row r="42" spans="1:13" ht="29.25" customHeight="1" x14ac:dyDescent="0.25">
      <c r="A42" s="8" t="s">
        <v>23</v>
      </c>
      <c r="B42" s="66" t="s">
        <v>144</v>
      </c>
      <c r="C42" s="67"/>
      <c r="D42" s="67"/>
      <c r="E42" s="67"/>
      <c r="F42" s="68"/>
      <c r="G42" s="11">
        <v>1000</v>
      </c>
      <c r="H42" s="11">
        <v>0</v>
      </c>
      <c r="I42" s="43"/>
      <c r="J42" s="44"/>
      <c r="K42" s="45"/>
      <c r="M42" s="6"/>
    </row>
    <row r="43" spans="1:13" ht="71.25" customHeight="1" x14ac:dyDescent="0.25">
      <c r="A43" s="8" t="s">
        <v>80</v>
      </c>
      <c r="B43" s="63" t="s">
        <v>101</v>
      </c>
      <c r="C43" s="67"/>
      <c r="D43" s="67"/>
      <c r="E43" s="67"/>
      <c r="F43" s="68"/>
      <c r="G43" s="9">
        <f>G44</f>
        <v>500</v>
      </c>
      <c r="H43" s="9">
        <v>40</v>
      </c>
      <c r="I43" s="24">
        <f>H43*100/G43</f>
        <v>8</v>
      </c>
      <c r="J43" s="21" t="s">
        <v>67</v>
      </c>
      <c r="K43" s="22"/>
      <c r="M43" s="6"/>
    </row>
    <row r="44" spans="1:13" ht="60.75" customHeight="1" x14ac:dyDescent="0.25">
      <c r="A44" s="8" t="s">
        <v>145</v>
      </c>
      <c r="B44" s="66" t="s">
        <v>102</v>
      </c>
      <c r="C44" s="67"/>
      <c r="D44" s="67"/>
      <c r="E44" s="67"/>
      <c r="F44" s="68"/>
      <c r="G44" s="11">
        <v>500</v>
      </c>
      <c r="H44" s="11">
        <v>40</v>
      </c>
      <c r="I44" s="66"/>
      <c r="J44" s="67"/>
      <c r="K44" s="68"/>
      <c r="M44" s="6"/>
    </row>
    <row r="45" spans="1:13" ht="60" customHeight="1" x14ac:dyDescent="0.25">
      <c r="A45" s="113" t="s">
        <v>20</v>
      </c>
      <c r="B45" s="114"/>
      <c r="C45" s="114"/>
      <c r="D45" s="114"/>
      <c r="E45" s="114"/>
      <c r="F45" s="115"/>
      <c r="G45" s="9">
        <f>G31</f>
        <v>18510</v>
      </c>
      <c r="H45" s="9">
        <v>68.3</v>
      </c>
      <c r="I45" s="17">
        <f>H45*100/G45</f>
        <v>0.36898973527822798</v>
      </c>
      <c r="J45" s="18" t="s">
        <v>67</v>
      </c>
      <c r="K45" s="19"/>
      <c r="M45" s="6"/>
    </row>
    <row r="46" spans="1:13" ht="21.75" customHeight="1" x14ac:dyDescent="0.25">
      <c r="A46" s="116" t="s">
        <v>146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8"/>
      <c r="M46" s="6"/>
    </row>
    <row r="47" spans="1:13" ht="52.5" customHeight="1" x14ac:dyDescent="0.25">
      <c r="A47" s="120" t="s">
        <v>87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2"/>
      <c r="M47" s="6"/>
    </row>
    <row r="48" spans="1:13" ht="45" customHeight="1" x14ac:dyDescent="0.25">
      <c r="A48" s="8"/>
      <c r="B48" s="63" t="s">
        <v>21</v>
      </c>
      <c r="C48" s="67"/>
      <c r="D48" s="67"/>
      <c r="E48" s="67"/>
      <c r="F48" s="68"/>
      <c r="G48" s="23">
        <f>G49+G63</f>
        <v>4800</v>
      </c>
      <c r="H48" s="23">
        <f>H49+H63</f>
        <v>962.30000000000007</v>
      </c>
      <c r="I48" s="24">
        <f t="shared" ref="I48:I64" si="1">H48*100/G48</f>
        <v>20.047916666666666</v>
      </c>
      <c r="J48" s="21" t="s">
        <v>67</v>
      </c>
      <c r="K48" s="19" t="s">
        <v>158</v>
      </c>
      <c r="M48" s="6"/>
    </row>
    <row r="49" spans="1:13" ht="30.75" customHeight="1" x14ac:dyDescent="0.25">
      <c r="A49" s="8" t="s">
        <v>62</v>
      </c>
      <c r="B49" s="63" t="s">
        <v>103</v>
      </c>
      <c r="C49" s="67"/>
      <c r="D49" s="67"/>
      <c r="E49" s="67"/>
      <c r="F49" s="68"/>
      <c r="G49" s="25">
        <f>G50+G54+G56+G60</f>
        <v>4200</v>
      </c>
      <c r="H49" s="25">
        <f>H50+H54+H56+H60</f>
        <v>962.30000000000007</v>
      </c>
      <c r="I49" s="24">
        <f t="shared" si="1"/>
        <v>22.911904761904761</v>
      </c>
      <c r="J49" s="21" t="s">
        <v>67</v>
      </c>
      <c r="K49" s="20"/>
      <c r="M49" s="6"/>
    </row>
    <row r="50" spans="1:13" ht="30.75" customHeight="1" x14ac:dyDescent="0.25">
      <c r="A50" s="8" t="s">
        <v>63</v>
      </c>
      <c r="B50" s="106" t="s">
        <v>22</v>
      </c>
      <c r="C50" s="103"/>
      <c r="D50" s="103"/>
      <c r="E50" s="103"/>
      <c r="F50" s="104"/>
      <c r="G50" s="25">
        <f>G51+G52+G53</f>
        <v>1800</v>
      </c>
      <c r="H50" s="25">
        <f>H51+H52+H53</f>
        <v>539.20000000000005</v>
      </c>
      <c r="I50" s="24">
        <f t="shared" si="1"/>
        <v>29.955555555555559</v>
      </c>
      <c r="J50" s="21" t="s">
        <v>67</v>
      </c>
      <c r="K50" s="20"/>
      <c r="M50" s="6"/>
    </row>
    <row r="51" spans="1:13" ht="24" customHeight="1" x14ac:dyDescent="0.25">
      <c r="A51" s="8"/>
      <c r="B51" s="66" t="s">
        <v>68</v>
      </c>
      <c r="C51" s="67"/>
      <c r="D51" s="67"/>
      <c r="E51" s="67"/>
      <c r="F51" s="68"/>
      <c r="G51" s="25">
        <v>1039.5999999999999</v>
      </c>
      <c r="H51" s="25">
        <v>539.20000000000005</v>
      </c>
      <c r="I51" s="24">
        <f t="shared" si="1"/>
        <v>51.866102347056575</v>
      </c>
      <c r="J51" s="26" t="s">
        <v>67</v>
      </c>
      <c r="K51" s="27"/>
      <c r="M51" s="6"/>
    </row>
    <row r="52" spans="1:13" ht="19.5" customHeight="1" x14ac:dyDescent="0.25">
      <c r="A52" s="8"/>
      <c r="B52" s="66" t="s">
        <v>69</v>
      </c>
      <c r="C52" s="67"/>
      <c r="D52" s="67"/>
      <c r="E52" s="67"/>
      <c r="F52" s="68"/>
      <c r="G52" s="25">
        <v>640.4</v>
      </c>
      <c r="H52" s="25">
        <v>0</v>
      </c>
      <c r="I52" s="24">
        <f t="shared" si="1"/>
        <v>0</v>
      </c>
      <c r="J52" s="26" t="s">
        <v>67</v>
      </c>
      <c r="K52" s="27"/>
      <c r="M52" s="6"/>
    </row>
    <row r="53" spans="1:13" ht="19.5" customHeight="1" x14ac:dyDescent="0.25">
      <c r="A53" s="8"/>
      <c r="B53" s="66" t="s">
        <v>115</v>
      </c>
      <c r="C53" s="67"/>
      <c r="D53" s="67"/>
      <c r="E53" s="67"/>
      <c r="F53" s="68"/>
      <c r="G53" s="25">
        <v>120</v>
      </c>
      <c r="H53" s="25">
        <v>0</v>
      </c>
      <c r="I53" s="24">
        <f t="shared" si="1"/>
        <v>0</v>
      </c>
      <c r="J53" s="26" t="s">
        <v>67</v>
      </c>
      <c r="K53" s="27"/>
      <c r="L53" s="13"/>
      <c r="M53" s="6"/>
    </row>
    <row r="54" spans="1:13" ht="24.75" customHeight="1" x14ac:dyDescent="0.25">
      <c r="A54" s="8" t="s">
        <v>64</v>
      </c>
      <c r="B54" s="106" t="s">
        <v>25</v>
      </c>
      <c r="C54" s="107"/>
      <c r="D54" s="107"/>
      <c r="E54" s="107"/>
      <c r="F54" s="108"/>
      <c r="G54" s="23">
        <f>G55</f>
        <v>1500</v>
      </c>
      <c r="H54" s="23">
        <f>H55</f>
        <v>168.2</v>
      </c>
      <c r="I54" s="28">
        <f t="shared" si="1"/>
        <v>11.213333333333333</v>
      </c>
      <c r="J54" s="38" t="s">
        <v>67</v>
      </c>
      <c r="K54" s="39"/>
      <c r="M54" s="6"/>
    </row>
    <row r="55" spans="1:13" ht="42.75" customHeight="1" x14ac:dyDescent="0.25">
      <c r="A55" s="8"/>
      <c r="B55" s="66" t="s">
        <v>70</v>
      </c>
      <c r="C55" s="67"/>
      <c r="D55" s="67"/>
      <c r="E55" s="67"/>
      <c r="F55" s="68"/>
      <c r="G55" s="25">
        <v>1500</v>
      </c>
      <c r="H55" s="25">
        <v>168.2</v>
      </c>
      <c r="I55" s="24">
        <f t="shared" si="1"/>
        <v>11.213333333333333</v>
      </c>
      <c r="J55" s="16" t="s">
        <v>67</v>
      </c>
      <c r="K55" s="27"/>
      <c r="M55" s="6"/>
    </row>
    <row r="56" spans="1:13" ht="29.25" customHeight="1" x14ac:dyDescent="0.25">
      <c r="A56" s="8" t="s">
        <v>71</v>
      </c>
      <c r="B56" s="106" t="s">
        <v>26</v>
      </c>
      <c r="C56" s="107"/>
      <c r="D56" s="107"/>
      <c r="E56" s="107"/>
      <c r="F56" s="108"/>
      <c r="G56" s="23">
        <v>800</v>
      </c>
      <c r="H56" s="23">
        <v>254.9</v>
      </c>
      <c r="I56" s="28">
        <f t="shared" si="1"/>
        <v>31.862500000000001</v>
      </c>
      <c r="J56" s="16" t="s">
        <v>67</v>
      </c>
      <c r="K56" s="1"/>
      <c r="M56" s="6"/>
    </row>
    <row r="57" spans="1:13" ht="29.25" customHeight="1" x14ac:dyDescent="0.25">
      <c r="A57" s="8"/>
      <c r="B57" s="66" t="s">
        <v>104</v>
      </c>
      <c r="C57" s="67"/>
      <c r="D57" s="67"/>
      <c r="E57" s="67"/>
      <c r="F57" s="68"/>
      <c r="G57" s="25">
        <v>800</v>
      </c>
      <c r="H57" s="25">
        <v>254.9</v>
      </c>
      <c r="I57" s="24">
        <f t="shared" si="1"/>
        <v>31.862500000000001</v>
      </c>
      <c r="J57" s="16" t="s">
        <v>67</v>
      </c>
      <c r="K57" s="27"/>
      <c r="M57" s="6"/>
    </row>
    <row r="58" spans="1:13" ht="48.75" customHeight="1" x14ac:dyDescent="0.25">
      <c r="A58" s="8" t="s">
        <v>65</v>
      </c>
      <c r="B58" s="63" t="s">
        <v>27</v>
      </c>
      <c r="C58" s="64"/>
      <c r="D58" s="64"/>
      <c r="E58" s="64"/>
      <c r="F58" s="65"/>
      <c r="G58" s="23">
        <v>0</v>
      </c>
      <c r="H58" s="23">
        <f>H59</f>
        <v>0</v>
      </c>
      <c r="I58" s="24" t="e">
        <f t="shared" si="1"/>
        <v>#DIV/0!</v>
      </c>
      <c r="J58" s="35" t="s">
        <v>67</v>
      </c>
      <c r="K58" s="27"/>
      <c r="M58" s="6"/>
    </row>
    <row r="59" spans="1:13" ht="19.5" customHeight="1" x14ac:dyDescent="0.25">
      <c r="A59" s="8"/>
      <c r="B59" s="66" t="s">
        <v>72</v>
      </c>
      <c r="C59" s="67"/>
      <c r="D59" s="67"/>
      <c r="E59" s="67"/>
      <c r="F59" s="68"/>
      <c r="G59" s="25">
        <v>0</v>
      </c>
      <c r="H59" s="25">
        <v>0</v>
      </c>
      <c r="I59" s="24" t="e">
        <f t="shared" si="1"/>
        <v>#DIV/0!</v>
      </c>
      <c r="J59" s="16" t="s">
        <v>67</v>
      </c>
      <c r="K59" s="27"/>
      <c r="M59" s="6"/>
    </row>
    <row r="60" spans="1:13" ht="30.75" customHeight="1" x14ac:dyDescent="0.25">
      <c r="A60" s="8" t="s">
        <v>66</v>
      </c>
      <c r="B60" s="106" t="s">
        <v>105</v>
      </c>
      <c r="C60" s="107"/>
      <c r="D60" s="107"/>
      <c r="E60" s="107"/>
      <c r="F60" s="108"/>
      <c r="G60" s="23">
        <v>100</v>
      </c>
      <c r="H60" s="23">
        <v>0</v>
      </c>
      <c r="I60" s="28">
        <f t="shared" si="1"/>
        <v>0</v>
      </c>
      <c r="J60" s="16" t="s">
        <v>67</v>
      </c>
      <c r="K60" s="20"/>
      <c r="M60" s="6"/>
    </row>
    <row r="61" spans="1:13" ht="21.75" customHeight="1" x14ac:dyDescent="0.25">
      <c r="A61" s="8"/>
      <c r="B61" s="66" t="s">
        <v>73</v>
      </c>
      <c r="C61" s="67"/>
      <c r="D61" s="67"/>
      <c r="E61" s="67"/>
      <c r="F61" s="68"/>
      <c r="G61" s="25">
        <v>85</v>
      </c>
      <c r="H61" s="25">
        <v>0</v>
      </c>
      <c r="I61" s="24">
        <f t="shared" si="1"/>
        <v>0</v>
      </c>
      <c r="J61" s="16" t="s">
        <v>67</v>
      </c>
      <c r="K61" s="27"/>
      <c r="M61" s="6"/>
    </row>
    <row r="62" spans="1:13" ht="21.75" customHeight="1" x14ac:dyDescent="0.25">
      <c r="A62" s="8"/>
      <c r="B62" s="66" t="s">
        <v>128</v>
      </c>
      <c r="C62" s="67"/>
      <c r="D62" s="67"/>
      <c r="E62" s="67"/>
      <c r="F62" s="68"/>
      <c r="G62" s="25">
        <v>15</v>
      </c>
      <c r="H62" s="25"/>
      <c r="I62" s="24"/>
      <c r="J62" s="16"/>
      <c r="K62" s="27"/>
      <c r="M62" s="6"/>
    </row>
    <row r="63" spans="1:13" ht="30.75" customHeight="1" x14ac:dyDescent="0.25">
      <c r="A63" s="8" t="s">
        <v>60</v>
      </c>
      <c r="B63" s="106" t="s">
        <v>106</v>
      </c>
      <c r="C63" s="107"/>
      <c r="D63" s="107"/>
      <c r="E63" s="107"/>
      <c r="F63" s="108"/>
      <c r="G63" s="23">
        <v>600</v>
      </c>
      <c r="H63" s="23">
        <v>0</v>
      </c>
      <c r="I63" s="28">
        <f t="shared" si="1"/>
        <v>0</v>
      </c>
      <c r="J63" s="16" t="s">
        <v>67</v>
      </c>
      <c r="K63" s="20"/>
      <c r="M63" s="6"/>
    </row>
    <row r="64" spans="1:13" ht="30.75" customHeight="1" x14ac:dyDescent="0.25">
      <c r="A64" s="30"/>
      <c r="B64" s="66" t="s">
        <v>74</v>
      </c>
      <c r="C64" s="67"/>
      <c r="D64" s="67"/>
      <c r="E64" s="67"/>
      <c r="F64" s="68"/>
      <c r="G64" s="25">
        <v>300</v>
      </c>
      <c r="H64" s="25">
        <v>0</v>
      </c>
      <c r="I64" s="17">
        <f t="shared" si="1"/>
        <v>0</v>
      </c>
      <c r="J64" s="16" t="s">
        <v>67</v>
      </c>
      <c r="K64" s="29"/>
      <c r="M64" s="6"/>
    </row>
    <row r="65" spans="1:13" ht="30.75" customHeight="1" x14ac:dyDescent="0.25">
      <c r="A65" s="30"/>
      <c r="B65" s="66" t="s">
        <v>75</v>
      </c>
      <c r="C65" s="67"/>
      <c r="D65" s="67"/>
      <c r="E65" s="67"/>
      <c r="F65" s="68"/>
      <c r="G65" s="25">
        <v>50</v>
      </c>
      <c r="H65" s="23">
        <v>0</v>
      </c>
      <c r="I65" s="17"/>
      <c r="J65" s="12"/>
      <c r="K65" s="29"/>
      <c r="M65" s="6"/>
    </row>
    <row r="66" spans="1:13" ht="30.75" customHeight="1" x14ac:dyDescent="0.25">
      <c r="A66" s="30"/>
      <c r="B66" s="66" t="s">
        <v>76</v>
      </c>
      <c r="C66" s="67"/>
      <c r="D66" s="67"/>
      <c r="E66" s="67"/>
      <c r="F66" s="68"/>
      <c r="G66" s="25">
        <v>50</v>
      </c>
      <c r="H66" s="25">
        <v>0</v>
      </c>
      <c r="I66" s="24">
        <f>H66*100/G66</f>
        <v>0</v>
      </c>
      <c r="J66" s="16" t="s">
        <v>67</v>
      </c>
      <c r="K66" s="27"/>
      <c r="L66" s="13"/>
      <c r="M66" s="6"/>
    </row>
    <row r="67" spans="1:13" ht="30.75" customHeight="1" x14ac:dyDescent="0.25">
      <c r="A67" s="30"/>
      <c r="B67" s="66" t="s">
        <v>77</v>
      </c>
      <c r="C67" s="67"/>
      <c r="D67" s="67"/>
      <c r="E67" s="67"/>
      <c r="F67" s="68"/>
      <c r="G67" s="25">
        <v>200</v>
      </c>
      <c r="H67" s="25">
        <v>0</v>
      </c>
      <c r="I67" s="17">
        <f>H67*100/G67</f>
        <v>0</v>
      </c>
      <c r="J67" s="16" t="s">
        <v>67</v>
      </c>
      <c r="K67" s="27"/>
      <c r="L67" s="13"/>
      <c r="M67" s="6"/>
    </row>
    <row r="68" spans="1:13" ht="52.5" customHeight="1" x14ac:dyDescent="0.25">
      <c r="A68" s="123" t="s">
        <v>28</v>
      </c>
      <c r="B68" s="124"/>
      <c r="C68" s="124"/>
      <c r="D68" s="124"/>
      <c r="E68" s="124"/>
      <c r="F68" s="125"/>
      <c r="G68" s="23">
        <f>G48</f>
        <v>4800</v>
      </c>
      <c r="H68" s="23">
        <f>H48</f>
        <v>962.30000000000007</v>
      </c>
      <c r="I68" s="66"/>
      <c r="J68" s="67"/>
      <c r="K68" s="68"/>
      <c r="M68" s="6"/>
    </row>
    <row r="69" spans="1:13" ht="30.75" customHeight="1" x14ac:dyDescent="0.25">
      <c r="A69" s="116" t="s">
        <v>147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9"/>
      <c r="M69" s="6"/>
    </row>
    <row r="70" spans="1:13" ht="58.5" customHeight="1" x14ac:dyDescent="0.25">
      <c r="A70" s="120" t="s">
        <v>88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2"/>
      <c r="M70" s="6"/>
    </row>
    <row r="71" spans="1:13" ht="33" customHeight="1" x14ac:dyDescent="0.25">
      <c r="A71" s="8"/>
      <c r="B71" s="63" t="s">
        <v>29</v>
      </c>
      <c r="C71" s="64"/>
      <c r="D71" s="64"/>
      <c r="E71" s="64"/>
      <c r="F71" s="65"/>
      <c r="G71" s="23">
        <f>G73+G84+G86</f>
        <v>2542.33</v>
      </c>
      <c r="H71" s="23">
        <v>0</v>
      </c>
      <c r="I71" s="17">
        <f>H71*100/G71</f>
        <v>0</v>
      </c>
      <c r="J71" s="31" t="s">
        <v>67</v>
      </c>
      <c r="K71" s="20" t="s">
        <v>158</v>
      </c>
      <c r="M71" s="6"/>
    </row>
    <row r="72" spans="1:13" ht="43.5" customHeight="1" x14ac:dyDescent="0.25">
      <c r="A72" s="8" t="s">
        <v>62</v>
      </c>
      <c r="B72" s="63" t="s">
        <v>107</v>
      </c>
      <c r="C72" s="64"/>
      <c r="D72" s="64"/>
      <c r="E72" s="64"/>
      <c r="F72" s="65"/>
      <c r="G72" s="25">
        <v>2492.3000000000002</v>
      </c>
      <c r="H72" s="25">
        <v>0</v>
      </c>
      <c r="I72" s="17">
        <f>H72*100/G72</f>
        <v>0</v>
      </c>
      <c r="J72" s="31" t="s">
        <v>67</v>
      </c>
      <c r="K72" s="20"/>
      <c r="L72" s="13"/>
      <c r="M72" s="6"/>
    </row>
    <row r="73" spans="1:13" ht="61.5" customHeight="1" x14ac:dyDescent="0.25">
      <c r="A73" s="8" t="s">
        <v>141</v>
      </c>
      <c r="B73" s="63" t="s">
        <v>30</v>
      </c>
      <c r="C73" s="64"/>
      <c r="D73" s="64"/>
      <c r="E73" s="64"/>
      <c r="F73" s="65"/>
      <c r="G73" s="23">
        <f>G74+G75+G76+G77+G78+G79+G80+G81+G82</f>
        <v>2292.33</v>
      </c>
      <c r="H73" s="25">
        <f>H74+H75+H76+H77+H78+H79+H80+H81+H82+H83</f>
        <v>0</v>
      </c>
      <c r="I73" s="17">
        <f>H73*100/G73</f>
        <v>0</v>
      </c>
      <c r="J73" s="31" t="s">
        <v>67</v>
      </c>
      <c r="K73" s="20"/>
      <c r="M73" s="6"/>
    </row>
    <row r="74" spans="1:13" ht="21" customHeight="1" x14ac:dyDescent="0.25">
      <c r="A74" s="8"/>
      <c r="B74" s="66" t="s">
        <v>129</v>
      </c>
      <c r="C74" s="67"/>
      <c r="D74" s="67"/>
      <c r="E74" s="67"/>
      <c r="F74" s="68"/>
      <c r="G74" s="25">
        <v>50</v>
      </c>
      <c r="H74" s="25">
        <v>0</v>
      </c>
      <c r="I74" s="17">
        <f t="shared" ref="I74:I85" si="2">H74*100/G74</f>
        <v>0</v>
      </c>
      <c r="J74" s="31" t="s">
        <v>67</v>
      </c>
      <c r="K74" s="94"/>
      <c r="L74" s="13"/>
      <c r="M74" s="6"/>
    </row>
    <row r="75" spans="1:13" ht="32.25" customHeight="1" x14ac:dyDescent="0.25">
      <c r="A75" s="8"/>
      <c r="B75" s="66" t="s">
        <v>130</v>
      </c>
      <c r="C75" s="67"/>
      <c r="D75" s="67"/>
      <c r="E75" s="67"/>
      <c r="F75" s="68"/>
      <c r="G75" s="25">
        <v>400</v>
      </c>
      <c r="H75" s="25">
        <v>0</v>
      </c>
      <c r="I75" s="17">
        <f t="shared" si="2"/>
        <v>0</v>
      </c>
      <c r="J75" s="31" t="s">
        <v>67</v>
      </c>
      <c r="K75" s="144"/>
      <c r="M75" s="6"/>
    </row>
    <row r="76" spans="1:13" ht="35.25" customHeight="1" x14ac:dyDescent="0.25">
      <c r="A76" s="8"/>
      <c r="B76" s="66" t="s">
        <v>131</v>
      </c>
      <c r="C76" s="67"/>
      <c r="D76" s="67"/>
      <c r="E76" s="67"/>
      <c r="F76" s="68"/>
      <c r="G76" s="25">
        <v>400</v>
      </c>
      <c r="H76" s="25">
        <v>0</v>
      </c>
      <c r="I76" s="17">
        <f t="shared" si="2"/>
        <v>0</v>
      </c>
      <c r="J76" s="31" t="s">
        <v>67</v>
      </c>
      <c r="K76" s="144"/>
      <c r="M76" s="6"/>
    </row>
    <row r="77" spans="1:13" ht="37.5" customHeight="1" x14ac:dyDescent="0.25">
      <c r="A77" s="8"/>
      <c r="B77" s="66" t="s">
        <v>132</v>
      </c>
      <c r="C77" s="67"/>
      <c r="D77" s="67"/>
      <c r="E77" s="67"/>
      <c r="F77" s="68"/>
      <c r="G77" s="25">
        <v>50</v>
      </c>
      <c r="H77" s="25">
        <v>0</v>
      </c>
      <c r="I77" s="17">
        <f t="shared" si="2"/>
        <v>0</v>
      </c>
      <c r="J77" s="31" t="s">
        <v>67</v>
      </c>
      <c r="K77" s="144"/>
      <c r="M77" s="6"/>
    </row>
    <row r="78" spans="1:13" ht="30.75" customHeight="1" x14ac:dyDescent="0.25">
      <c r="A78" s="8"/>
      <c r="B78" s="66" t="s">
        <v>133</v>
      </c>
      <c r="C78" s="67"/>
      <c r="D78" s="67"/>
      <c r="E78" s="67"/>
      <c r="F78" s="68"/>
      <c r="G78" s="25">
        <v>300</v>
      </c>
      <c r="H78" s="25">
        <v>0</v>
      </c>
      <c r="I78" s="17">
        <f t="shared" si="2"/>
        <v>0</v>
      </c>
      <c r="J78" s="31" t="s">
        <v>67</v>
      </c>
      <c r="K78" s="144"/>
      <c r="M78" s="6"/>
    </row>
    <row r="79" spans="1:13" ht="21" customHeight="1" x14ac:dyDescent="0.25">
      <c r="A79" s="8"/>
      <c r="B79" s="66" t="s">
        <v>134</v>
      </c>
      <c r="C79" s="67"/>
      <c r="D79" s="67"/>
      <c r="E79" s="67"/>
      <c r="F79" s="68"/>
      <c r="G79" s="25">
        <v>42.53</v>
      </c>
      <c r="H79" s="25">
        <v>0</v>
      </c>
      <c r="I79" s="17">
        <f t="shared" si="2"/>
        <v>0</v>
      </c>
      <c r="J79" s="31" t="s">
        <v>67</v>
      </c>
      <c r="K79" s="144"/>
      <c r="M79" s="6"/>
    </row>
    <row r="80" spans="1:13" ht="21" customHeight="1" x14ac:dyDescent="0.25">
      <c r="A80" s="8"/>
      <c r="B80" s="66" t="s">
        <v>135</v>
      </c>
      <c r="C80" s="67"/>
      <c r="D80" s="67"/>
      <c r="E80" s="67"/>
      <c r="F80" s="68"/>
      <c r="G80" s="25">
        <v>200</v>
      </c>
      <c r="H80" s="25">
        <v>0</v>
      </c>
      <c r="I80" s="17">
        <f t="shared" si="2"/>
        <v>0</v>
      </c>
      <c r="J80" s="31" t="s">
        <v>67</v>
      </c>
      <c r="K80" s="144"/>
      <c r="M80" s="6"/>
    </row>
    <row r="81" spans="1:13" ht="29.25" customHeight="1" x14ac:dyDescent="0.25">
      <c r="A81" s="8"/>
      <c r="B81" s="66" t="s">
        <v>136</v>
      </c>
      <c r="C81" s="67"/>
      <c r="D81" s="67"/>
      <c r="E81" s="67"/>
      <c r="F81" s="68"/>
      <c r="G81" s="25">
        <v>750.8</v>
      </c>
      <c r="H81" s="25">
        <v>0</v>
      </c>
      <c r="I81" s="17">
        <f t="shared" si="2"/>
        <v>0</v>
      </c>
      <c r="J81" s="31" t="s">
        <v>67</v>
      </c>
      <c r="K81" s="144"/>
      <c r="M81" s="6"/>
    </row>
    <row r="82" spans="1:13" ht="33" customHeight="1" x14ac:dyDescent="0.25">
      <c r="A82" s="8"/>
      <c r="B82" s="66" t="s">
        <v>137</v>
      </c>
      <c r="C82" s="67"/>
      <c r="D82" s="67"/>
      <c r="E82" s="67"/>
      <c r="F82" s="68"/>
      <c r="G82" s="25">
        <v>99</v>
      </c>
      <c r="H82" s="25">
        <v>0</v>
      </c>
      <c r="I82" s="17">
        <f t="shared" si="2"/>
        <v>0</v>
      </c>
      <c r="J82" s="31" t="s">
        <v>67</v>
      </c>
      <c r="K82" s="144"/>
      <c r="M82" s="6"/>
    </row>
    <row r="83" spans="1:13" ht="18.75" customHeight="1" x14ac:dyDescent="0.25">
      <c r="A83" s="8"/>
      <c r="B83" s="66" t="s">
        <v>78</v>
      </c>
      <c r="C83" s="67"/>
      <c r="D83" s="67"/>
      <c r="E83" s="67"/>
      <c r="F83" s="68"/>
      <c r="G83" s="25">
        <v>0</v>
      </c>
      <c r="H83" s="25">
        <v>0</v>
      </c>
      <c r="I83" s="17" t="e">
        <f t="shared" si="2"/>
        <v>#DIV/0!</v>
      </c>
      <c r="J83" s="31" t="s">
        <v>67</v>
      </c>
      <c r="K83" s="97"/>
      <c r="M83" s="6"/>
    </row>
    <row r="84" spans="1:13" ht="91.5" customHeight="1" x14ac:dyDescent="0.25">
      <c r="A84" s="8" t="s">
        <v>140</v>
      </c>
      <c r="B84" s="63" t="s">
        <v>138</v>
      </c>
      <c r="C84" s="64"/>
      <c r="D84" s="64"/>
      <c r="E84" s="64"/>
      <c r="F84" s="65"/>
      <c r="G84" s="23">
        <v>200</v>
      </c>
      <c r="H84" s="25">
        <v>0</v>
      </c>
      <c r="I84" s="17">
        <f t="shared" si="2"/>
        <v>0</v>
      </c>
      <c r="J84" s="31" t="s">
        <v>67</v>
      </c>
      <c r="K84" s="20"/>
      <c r="L84" s="13"/>
      <c r="M84" s="6"/>
    </row>
    <row r="85" spans="1:13" ht="21.75" customHeight="1" x14ac:dyDescent="0.25">
      <c r="A85" s="8"/>
      <c r="B85" s="66" t="s">
        <v>139</v>
      </c>
      <c r="C85" s="67"/>
      <c r="D85" s="67"/>
      <c r="E85" s="67"/>
      <c r="F85" s="68"/>
      <c r="G85" s="25">
        <v>200</v>
      </c>
      <c r="H85" s="25">
        <v>0</v>
      </c>
      <c r="I85" s="17">
        <f t="shared" si="2"/>
        <v>0</v>
      </c>
      <c r="J85" s="31" t="s">
        <v>67</v>
      </c>
      <c r="K85" s="29"/>
      <c r="L85" s="13"/>
      <c r="M85" s="6"/>
    </row>
    <row r="86" spans="1:13" ht="50.25" customHeight="1" x14ac:dyDescent="0.25">
      <c r="A86" s="8" t="s">
        <v>65</v>
      </c>
      <c r="B86" s="63" t="s">
        <v>108</v>
      </c>
      <c r="C86" s="64"/>
      <c r="D86" s="64"/>
      <c r="E86" s="64"/>
      <c r="F86" s="65"/>
      <c r="G86" s="23">
        <f>G87+G88+G89</f>
        <v>50</v>
      </c>
      <c r="H86" s="25">
        <v>0</v>
      </c>
      <c r="I86" s="17">
        <f>H86*100/G86</f>
        <v>0</v>
      </c>
      <c r="J86" s="31" t="s">
        <v>67</v>
      </c>
      <c r="K86" s="94"/>
      <c r="M86" s="6"/>
    </row>
    <row r="87" spans="1:13" ht="21.75" customHeight="1" x14ac:dyDescent="0.25">
      <c r="A87" s="32"/>
      <c r="B87" s="66" t="s">
        <v>79</v>
      </c>
      <c r="C87" s="67"/>
      <c r="D87" s="67"/>
      <c r="E87" s="67"/>
      <c r="F87" s="68"/>
      <c r="G87" s="25">
        <v>15</v>
      </c>
      <c r="H87" s="25">
        <v>0</v>
      </c>
      <c r="I87" s="17">
        <f t="shared" ref="I87" si="3">H87*100/G87</f>
        <v>0</v>
      </c>
      <c r="J87" s="31" t="s">
        <v>67</v>
      </c>
      <c r="K87" s="144"/>
      <c r="M87" s="6"/>
    </row>
    <row r="88" spans="1:13" ht="16.5" customHeight="1" x14ac:dyDescent="0.25">
      <c r="A88" s="32"/>
      <c r="B88" s="66" t="s">
        <v>109</v>
      </c>
      <c r="C88" s="67"/>
      <c r="D88" s="67"/>
      <c r="E88" s="67"/>
      <c r="F88" s="68"/>
      <c r="G88" s="25">
        <v>10</v>
      </c>
      <c r="H88" s="25">
        <v>0</v>
      </c>
      <c r="I88" s="17">
        <v>0</v>
      </c>
      <c r="J88" s="31" t="s">
        <v>67</v>
      </c>
      <c r="K88" s="144"/>
      <c r="M88" s="6"/>
    </row>
    <row r="89" spans="1:13" ht="21.75" customHeight="1" x14ac:dyDescent="0.25">
      <c r="A89" s="32"/>
      <c r="B89" s="66" t="s">
        <v>110</v>
      </c>
      <c r="C89" s="67"/>
      <c r="D89" s="67"/>
      <c r="E89" s="67"/>
      <c r="F89" s="68"/>
      <c r="G89" s="25">
        <v>25</v>
      </c>
      <c r="H89" s="25">
        <v>0</v>
      </c>
      <c r="I89" s="17">
        <v>0</v>
      </c>
      <c r="J89" s="31" t="s">
        <v>67</v>
      </c>
      <c r="K89" s="97"/>
      <c r="M89" s="6"/>
    </row>
    <row r="90" spans="1:13" ht="51" customHeight="1" x14ac:dyDescent="0.25">
      <c r="A90" s="126" t="s">
        <v>31</v>
      </c>
      <c r="B90" s="127"/>
      <c r="C90" s="127"/>
      <c r="D90" s="127"/>
      <c r="E90" s="127"/>
      <c r="F90" s="128"/>
      <c r="G90" s="23">
        <v>2542.3000000000002</v>
      </c>
      <c r="H90" s="23">
        <f>H71</f>
        <v>0</v>
      </c>
      <c r="I90" s="60"/>
      <c r="J90" s="61"/>
      <c r="K90" s="62"/>
      <c r="M90" s="6"/>
    </row>
    <row r="91" spans="1:13" ht="30.75" customHeight="1" x14ac:dyDescent="0.25">
      <c r="A91" s="129" t="s">
        <v>142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4"/>
      <c r="M91" s="6"/>
    </row>
    <row r="92" spans="1:13" ht="45.75" customHeight="1" x14ac:dyDescent="0.25">
      <c r="A92" s="141" t="s">
        <v>91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3"/>
      <c r="M92" s="6"/>
    </row>
    <row r="93" spans="1:13" ht="49.5" customHeight="1" x14ac:dyDescent="0.25">
      <c r="A93" s="8"/>
      <c r="B93" s="63" t="s">
        <v>32</v>
      </c>
      <c r="C93" s="64"/>
      <c r="D93" s="64"/>
      <c r="E93" s="64"/>
      <c r="F93" s="65"/>
      <c r="G93" s="23">
        <f>G94+G97+G99+G101</f>
        <v>11904</v>
      </c>
      <c r="H93" s="23">
        <f>H94+H97+H99+H101</f>
        <v>1498.6</v>
      </c>
      <c r="I93" s="17">
        <f>H93*100/G93</f>
        <v>12.589045698924732</v>
      </c>
      <c r="J93" s="31" t="s">
        <v>67</v>
      </c>
      <c r="K93" s="53" t="s">
        <v>158</v>
      </c>
      <c r="M93" s="6"/>
    </row>
    <row r="94" spans="1:13" ht="42.75" customHeight="1" x14ac:dyDescent="0.25">
      <c r="A94" s="8" t="s">
        <v>62</v>
      </c>
      <c r="B94" s="63" t="s">
        <v>111</v>
      </c>
      <c r="C94" s="64"/>
      <c r="D94" s="64"/>
      <c r="E94" s="64"/>
      <c r="F94" s="65"/>
      <c r="G94" s="23">
        <v>9045</v>
      </c>
      <c r="H94" s="23">
        <v>1028.4000000000001</v>
      </c>
      <c r="I94" s="17">
        <f t="shared" ref="I94:I103" si="4">H94*100/G94</f>
        <v>11.369817578772805</v>
      </c>
      <c r="J94" s="31" t="s">
        <v>67</v>
      </c>
      <c r="K94" s="20"/>
      <c r="L94" s="13"/>
      <c r="M94" s="6"/>
    </row>
    <row r="95" spans="1:13" ht="29.25" customHeight="1" x14ac:dyDescent="0.25">
      <c r="A95" s="8"/>
      <c r="B95" s="66" t="s">
        <v>92</v>
      </c>
      <c r="C95" s="67"/>
      <c r="D95" s="67"/>
      <c r="E95" s="67"/>
      <c r="F95" s="68"/>
      <c r="G95" s="25">
        <v>8645</v>
      </c>
      <c r="H95" s="25">
        <v>1028.4000000000001</v>
      </c>
      <c r="I95" s="17">
        <f t="shared" si="4"/>
        <v>11.895893580104108</v>
      </c>
      <c r="J95" s="31" t="s">
        <v>67</v>
      </c>
      <c r="K95" s="20"/>
      <c r="M95" s="6"/>
    </row>
    <row r="96" spans="1:13" ht="24" customHeight="1" x14ac:dyDescent="0.25">
      <c r="A96" s="8"/>
      <c r="B96" s="66" t="s">
        <v>33</v>
      </c>
      <c r="C96" s="67"/>
      <c r="D96" s="67"/>
      <c r="E96" s="67"/>
      <c r="F96" s="68"/>
      <c r="G96" s="25">
        <v>400</v>
      </c>
      <c r="H96" s="25">
        <v>0</v>
      </c>
      <c r="I96" s="17">
        <f t="shared" si="4"/>
        <v>0</v>
      </c>
      <c r="J96" s="31" t="s">
        <v>67</v>
      </c>
      <c r="K96" s="20"/>
      <c r="M96" s="6"/>
    </row>
    <row r="97" spans="1:13" ht="33.75" customHeight="1" x14ac:dyDescent="0.25">
      <c r="A97" s="8" t="s">
        <v>65</v>
      </c>
      <c r="B97" s="63" t="s">
        <v>112</v>
      </c>
      <c r="C97" s="67"/>
      <c r="D97" s="67"/>
      <c r="E97" s="67"/>
      <c r="F97" s="68"/>
      <c r="G97" s="23">
        <v>325</v>
      </c>
      <c r="H97" s="23">
        <v>107.6</v>
      </c>
      <c r="I97" s="17">
        <f t="shared" si="4"/>
        <v>33.107692307692311</v>
      </c>
      <c r="J97" s="31" t="s">
        <v>67</v>
      </c>
      <c r="K97" s="20"/>
      <c r="M97" s="6"/>
    </row>
    <row r="98" spans="1:13" ht="30.75" customHeight="1" x14ac:dyDescent="0.25">
      <c r="A98" s="8"/>
      <c r="B98" s="66" t="s">
        <v>93</v>
      </c>
      <c r="C98" s="67"/>
      <c r="D98" s="67"/>
      <c r="E98" s="67"/>
      <c r="F98" s="68"/>
      <c r="G98" s="33">
        <v>325</v>
      </c>
      <c r="H98" s="33">
        <v>107.6</v>
      </c>
      <c r="I98" s="17">
        <f t="shared" si="4"/>
        <v>33.107692307692311</v>
      </c>
      <c r="J98" s="31" t="s">
        <v>67</v>
      </c>
      <c r="K98" s="20"/>
      <c r="M98" s="6"/>
    </row>
    <row r="99" spans="1:13" ht="30.75" customHeight="1" x14ac:dyDescent="0.25">
      <c r="A99" s="8" t="s">
        <v>60</v>
      </c>
      <c r="B99" s="63" t="s">
        <v>113</v>
      </c>
      <c r="C99" s="64"/>
      <c r="D99" s="64"/>
      <c r="E99" s="64"/>
      <c r="F99" s="65"/>
      <c r="G99" s="23">
        <v>743</v>
      </c>
      <c r="H99" s="23">
        <v>118.8</v>
      </c>
      <c r="I99" s="17">
        <f t="shared" si="4"/>
        <v>15.989232839838493</v>
      </c>
      <c r="J99" s="31" t="s">
        <v>67</v>
      </c>
      <c r="K99" s="20"/>
      <c r="M99" s="6"/>
    </row>
    <row r="100" spans="1:13" ht="30.75" customHeight="1" x14ac:dyDescent="0.25">
      <c r="A100" s="8"/>
      <c r="B100" s="66" t="s">
        <v>95</v>
      </c>
      <c r="C100" s="67"/>
      <c r="D100" s="67"/>
      <c r="E100" s="67"/>
      <c r="F100" s="68"/>
      <c r="G100" s="25">
        <v>743</v>
      </c>
      <c r="H100" s="25">
        <v>118.9</v>
      </c>
      <c r="I100" s="17">
        <f t="shared" si="4"/>
        <v>16.002691790040377</v>
      </c>
      <c r="J100" s="31" t="s">
        <v>67</v>
      </c>
      <c r="K100" s="20"/>
      <c r="M100" s="6"/>
    </row>
    <row r="101" spans="1:13" ht="30.75" customHeight="1" x14ac:dyDescent="0.25">
      <c r="A101" s="8" t="s">
        <v>80</v>
      </c>
      <c r="B101" s="63" t="s">
        <v>34</v>
      </c>
      <c r="C101" s="64"/>
      <c r="D101" s="64"/>
      <c r="E101" s="64"/>
      <c r="F101" s="65"/>
      <c r="G101" s="23">
        <v>1791</v>
      </c>
      <c r="H101" s="23">
        <v>243.8</v>
      </c>
      <c r="I101" s="17">
        <f t="shared" si="4"/>
        <v>13.61250697934115</v>
      </c>
      <c r="J101" s="31" t="s">
        <v>67</v>
      </c>
      <c r="K101" s="20"/>
      <c r="M101" s="6"/>
    </row>
    <row r="102" spans="1:13" ht="30.75" customHeight="1" x14ac:dyDescent="0.25">
      <c r="A102" s="8"/>
      <c r="B102" s="66" t="s">
        <v>94</v>
      </c>
      <c r="C102" s="67"/>
      <c r="D102" s="67"/>
      <c r="E102" s="67"/>
      <c r="F102" s="68"/>
      <c r="G102" s="33">
        <v>1791</v>
      </c>
      <c r="H102" s="33">
        <v>243.8</v>
      </c>
      <c r="I102" s="17">
        <f t="shared" si="4"/>
        <v>13.61250697934115</v>
      </c>
      <c r="J102" s="31" t="s">
        <v>67</v>
      </c>
      <c r="K102" s="20"/>
      <c r="M102" s="6"/>
    </row>
    <row r="103" spans="1:13" ht="48.75" customHeight="1" x14ac:dyDescent="0.25">
      <c r="A103" s="126" t="s">
        <v>35</v>
      </c>
      <c r="B103" s="127"/>
      <c r="C103" s="127"/>
      <c r="D103" s="127"/>
      <c r="E103" s="127"/>
      <c r="F103" s="128"/>
      <c r="G103" s="23">
        <f>G93</f>
        <v>11904</v>
      </c>
      <c r="H103" s="23">
        <v>1498.6</v>
      </c>
      <c r="I103" s="17">
        <f t="shared" si="4"/>
        <v>12.589045698924732</v>
      </c>
      <c r="J103" s="31" t="s">
        <v>67</v>
      </c>
      <c r="K103" s="20"/>
      <c r="M103" s="6"/>
    </row>
    <row r="104" spans="1:13" ht="30.75" customHeight="1" x14ac:dyDescent="0.25">
      <c r="A104" s="129" t="s">
        <v>148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8"/>
      <c r="M104" s="6"/>
    </row>
    <row r="105" spans="1:13" ht="48.75" customHeight="1" x14ac:dyDescent="0.25">
      <c r="A105" s="138" t="s">
        <v>90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40"/>
      <c r="M105" s="6"/>
    </row>
    <row r="106" spans="1:13" ht="45.75" customHeight="1" x14ac:dyDescent="0.25">
      <c r="A106" s="8" t="s">
        <v>7</v>
      </c>
      <c r="B106" s="63" t="s">
        <v>36</v>
      </c>
      <c r="C106" s="64"/>
      <c r="D106" s="64"/>
      <c r="E106" s="64"/>
      <c r="F106" s="65"/>
      <c r="G106" s="23">
        <f>G107+G109+G111</f>
        <v>5023</v>
      </c>
      <c r="H106" s="23">
        <v>0</v>
      </c>
      <c r="I106" s="102" t="s">
        <v>158</v>
      </c>
      <c r="J106" s="107"/>
      <c r="K106" s="108"/>
      <c r="M106" s="6"/>
    </row>
    <row r="107" spans="1:13" ht="35.25" customHeight="1" x14ac:dyDescent="0.25">
      <c r="A107" s="8" t="s">
        <v>141</v>
      </c>
      <c r="B107" s="63" t="s">
        <v>149</v>
      </c>
      <c r="C107" s="64"/>
      <c r="D107" s="64"/>
      <c r="E107" s="64"/>
      <c r="F107" s="65"/>
      <c r="G107" s="47">
        <v>300</v>
      </c>
      <c r="H107" s="25">
        <v>0</v>
      </c>
      <c r="I107" s="57"/>
      <c r="J107" s="58"/>
      <c r="K107" s="59"/>
      <c r="M107" s="6"/>
    </row>
    <row r="108" spans="1:13" ht="32.25" customHeight="1" x14ac:dyDescent="0.25">
      <c r="A108" s="8" t="s">
        <v>140</v>
      </c>
      <c r="B108" s="66" t="s">
        <v>82</v>
      </c>
      <c r="C108" s="67"/>
      <c r="D108" s="67"/>
      <c r="E108" s="67"/>
      <c r="F108" s="68"/>
      <c r="G108" s="25">
        <v>300</v>
      </c>
      <c r="H108" s="25">
        <v>0</v>
      </c>
      <c r="I108" s="66"/>
      <c r="J108" s="67"/>
      <c r="K108" s="68"/>
      <c r="M108" s="6"/>
    </row>
    <row r="109" spans="1:13" ht="45.75" customHeight="1" x14ac:dyDescent="0.25">
      <c r="A109" s="8" t="s">
        <v>8</v>
      </c>
      <c r="B109" s="63" t="s">
        <v>150</v>
      </c>
      <c r="C109" s="67"/>
      <c r="D109" s="67"/>
      <c r="E109" s="67"/>
      <c r="F109" s="68"/>
      <c r="G109" s="47">
        <v>4655.5</v>
      </c>
      <c r="H109" s="25">
        <v>0</v>
      </c>
      <c r="I109" s="60"/>
      <c r="J109" s="61"/>
      <c r="K109" s="62"/>
      <c r="M109" s="6"/>
    </row>
    <row r="110" spans="1:13" ht="54" customHeight="1" x14ac:dyDescent="0.25">
      <c r="A110" s="8" t="s">
        <v>48</v>
      </c>
      <c r="B110" s="66" t="s">
        <v>151</v>
      </c>
      <c r="C110" s="67"/>
      <c r="D110" s="67"/>
      <c r="E110" s="67"/>
      <c r="F110" s="68"/>
      <c r="G110" s="25">
        <v>4655.5</v>
      </c>
      <c r="H110" s="25">
        <v>0</v>
      </c>
      <c r="I110" s="60"/>
      <c r="J110" s="61"/>
      <c r="K110" s="62"/>
      <c r="M110" s="6"/>
    </row>
    <row r="111" spans="1:13" ht="32.25" customHeight="1" x14ac:dyDescent="0.25">
      <c r="A111" s="8" t="s">
        <v>60</v>
      </c>
      <c r="B111" s="63" t="s">
        <v>152</v>
      </c>
      <c r="C111" s="64"/>
      <c r="D111" s="64"/>
      <c r="E111" s="64"/>
      <c r="F111" s="65"/>
      <c r="G111" s="47">
        <v>67.5</v>
      </c>
      <c r="H111" s="25"/>
      <c r="I111" s="60"/>
      <c r="J111" s="61"/>
      <c r="K111" s="62"/>
      <c r="M111" s="6"/>
    </row>
    <row r="112" spans="1:13" ht="70.5" customHeight="1" x14ac:dyDescent="0.25">
      <c r="A112" s="30" t="s">
        <v>23</v>
      </c>
      <c r="B112" s="66" t="s">
        <v>153</v>
      </c>
      <c r="C112" s="67"/>
      <c r="D112" s="67"/>
      <c r="E112" s="67"/>
      <c r="F112" s="68"/>
      <c r="G112" s="25">
        <v>67.5</v>
      </c>
      <c r="H112" s="25">
        <v>0</v>
      </c>
      <c r="I112" s="60"/>
      <c r="J112" s="61"/>
      <c r="K112" s="62"/>
      <c r="M112" s="6"/>
    </row>
    <row r="113" spans="1:17" ht="49.5" customHeight="1" x14ac:dyDescent="0.25">
      <c r="A113" s="126" t="s">
        <v>37</v>
      </c>
      <c r="B113" s="127"/>
      <c r="C113" s="127"/>
      <c r="D113" s="127"/>
      <c r="E113" s="127"/>
      <c r="F113" s="128"/>
      <c r="G113" s="23">
        <f>G106</f>
        <v>5023</v>
      </c>
      <c r="H113" s="23">
        <v>0</v>
      </c>
      <c r="I113" s="66"/>
      <c r="J113" s="67"/>
      <c r="K113" s="68"/>
      <c r="M113" s="6"/>
    </row>
    <row r="114" spans="1:17" ht="30.75" customHeight="1" x14ac:dyDescent="0.25">
      <c r="A114" s="129" t="s">
        <v>38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34"/>
      <c r="M114" s="6"/>
    </row>
    <row r="115" spans="1:17" ht="53.25" customHeight="1" x14ac:dyDescent="0.25">
      <c r="A115" s="138" t="s">
        <v>89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40"/>
      <c r="M115" s="6"/>
    </row>
    <row r="116" spans="1:17" ht="47.25" customHeight="1" x14ac:dyDescent="0.25">
      <c r="A116" s="8"/>
      <c r="B116" s="63" t="s">
        <v>39</v>
      </c>
      <c r="C116" s="64"/>
      <c r="D116" s="64"/>
      <c r="E116" s="64"/>
      <c r="F116" s="65"/>
      <c r="G116" s="23">
        <v>40</v>
      </c>
      <c r="H116" s="23">
        <v>0</v>
      </c>
      <c r="I116" s="135" t="s">
        <v>158</v>
      </c>
      <c r="J116" s="136"/>
      <c r="K116" s="137"/>
      <c r="M116" s="6"/>
    </row>
    <row r="117" spans="1:17" ht="30.75" customHeight="1" x14ac:dyDescent="0.25">
      <c r="A117" s="8"/>
      <c r="B117" s="66" t="s">
        <v>114</v>
      </c>
      <c r="C117" s="67"/>
      <c r="D117" s="67"/>
      <c r="E117" s="67"/>
      <c r="F117" s="68"/>
      <c r="G117" s="25">
        <v>40</v>
      </c>
      <c r="H117" s="25">
        <v>0</v>
      </c>
      <c r="I117" s="66"/>
      <c r="J117" s="67"/>
      <c r="K117" s="68"/>
      <c r="M117" s="6"/>
    </row>
    <row r="118" spans="1:17" ht="30.75" customHeight="1" x14ac:dyDescent="0.25">
      <c r="A118" s="8"/>
      <c r="B118" s="66" t="s">
        <v>83</v>
      </c>
      <c r="C118" s="67"/>
      <c r="D118" s="67"/>
      <c r="E118" s="67"/>
      <c r="F118" s="68"/>
      <c r="G118" s="25">
        <v>0</v>
      </c>
      <c r="H118" s="25">
        <v>0</v>
      </c>
      <c r="I118" s="60"/>
      <c r="J118" s="61"/>
      <c r="K118" s="62"/>
      <c r="M118" s="6"/>
    </row>
    <row r="119" spans="1:17" ht="30.75" customHeight="1" x14ac:dyDescent="0.25">
      <c r="A119" s="8"/>
      <c r="B119" s="66" t="s">
        <v>84</v>
      </c>
      <c r="C119" s="67"/>
      <c r="D119" s="67"/>
      <c r="E119" s="67"/>
      <c r="F119" s="68"/>
      <c r="G119" s="25">
        <v>0</v>
      </c>
      <c r="H119" s="25">
        <v>0</v>
      </c>
      <c r="I119" s="66"/>
      <c r="J119" s="67"/>
      <c r="K119" s="68"/>
      <c r="M119" s="6"/>
    </row>
    <row r="120" spans="1:17" ht="30.75" customHeight="1" x14ac:dyDescent="0.25">
      <c r="A120" s="8"/>
      <c r="B120" s="66" t="s">
        <v>81</v>
      </c>
      <c r="C120" s="67"/>
      <c r="D120" s="67"/>
      <c r="E120" s="67"/>
      <c r="F120" s="68"/>
      <c r="G120" s="25">
        <v>0</v>
      </c>
      <c r="H120" s="25">
        <v>0</v>
      </c>
      <c r="I120" s="66"/>
      <c r="J120" s="67"/>
      <c r="K120" s="68"/>
      <c r="M120" s="6"/>
    </row>
    <row r="121" spans="1:17" ht="49.5" customHeight="1" x14ac:dyDescent="0.25">
      <c r="A121" s="126" t="s">
        <v>40</v>
      </c>
      <c r="B121" s="127"/>
      <c r="C121" s="127"/>
      <c r="D121" s="127"/>
      <c r="E121" s="127"/>
      <c r="F121" s="128"/>
      <c r="G121" s="23">
        <v>40</v>
      </c>
      <c r="H121" s="23">
        <v>0</v>
      </c>
      <c r="I121" s="66"/>
      <c r="J121" s="67"/>
      <c r="K121" s="68"/>
      <c r="M121" s="6"/>
    </row>
    <row r="122" spans="1:17" ht="28.5" customHeight="1" x14ac:dyDescent="0.25">
      <c r="A122" s="130" t="s">
        <v>157</v>
      </c>
      <c r="B122" s="131"/>
      <c r="C122" s="131"/>
      <c r="D122" s="131"/>
      <c r="E122" s="131"/>
      <c r="F122" s="131"/>
      <c r="G122" s="131"/>
      <c r="H122" s="131"/>
      <c r="I122" s="131"/>
      <c r="J122" s="131"/>
      <c r="K122" s="132"/>
    </row>
    <row r="123" spans="1:17" s="48" customFormat="1" ht="41.25" customHeight="1" x14ac:dyDescent="0.25">
      <c r="A123" s="69" t="s">
        <v>154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1"/>
    </row>
    <row r="124" spans="1:17" s="48" customFormat="1" ht="36.75" customHeight="1" x14ac:dyDescent="0.25">
      <c r="A124" s="49"/>
      <c r="B124" s="72" t="s">
        <v>155</v>
      </c>
      <c r="C124" s="73"/>
      <c r="D124" s="73"/>
      <c r="E124" s="73"/>
      <c r="F124" s="74"/>
      <c r="G124" s="51">
        <v>1000</v>
      </c>
      <c r="H124" s="51">
        <v>0</v>
      </c>
      <c r="I124" s="75" t="s">
        <v>158</v>
      </c>
      <c r="J124" s="76"/>
      <c r="K124" s="77"/>
      <c r="Q124" s="50"/>
    </row>
    <row r="125" spans="1:17" s="48" customFormat="1" ht="30.75" customHeight="1" x14ac:dyDescent="0.25">
      <c r="A125" s="49"/>
      <c r="B125" s="78" t="s">
        <v>156</v>
      </c>
      <c r="C125" s="79"/>
      <c r="D125" s="79"/>
      <c r="E125" s="79"/>
      <c r="F125" s="80"/>
      <c r="G125" s="52">
        <v>1000</v>
      </c>
      <c r="H125" s="52">
        <v>0</v>
      </c>
      <c r="I125" s="81"/>
      <c r="J125" s="82"/>
      <c r="K125" s="83"/>
    </row>
    <row r="126" spans="1:17" s="48" customFormat="1" ht="26.25" customHeight="1" x14ac:dyDescent="0.25">
      <c r="A126" s="54" t="s">
        <v>157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6"/>
    </row>
    <row r="127" spans="1:17" x14ac:dyDescent="0.25">
      <c r="G127" s="40" t="s">
        <v>117</v>
      </c>
      <c r="H127" s="40" t="s">
        <v>118</v>
      </c>
    </row>
    <row r="128" spans="1:17" ht="39" customHeight="1" x14ac:dyDescent="0.3">
      <c r="A128" s="84" t="s">
        <v>116</v>
      </c>
      <c r="B128" s="85"/>
      <c r="C128" s="85"/>
      <c r="D128" s="85"/>
      <c r="E128" s="85"/>
      <c r="F128" s="86"/>
      <c r="G128" s="41">
        <f>G11+G31+G48+G71+G93+G106+G116+G124</f>
        <v>46755.13</v>
      </c>
      <c r="H128" s="41">
        <f>H11+H31+H48+H71+H93+H106+H116+H124</f>
        <v>2628.2</v>
      </c>
      <c r="I128" s="41">
        <f>H128*100/G128</f>
        <v>5.6212013526644036</v>
      </c>
      <c r="J128" s="41" t="s">
        <v>67</v>
      </c>
      <c r="K128" s="42"/>
    </row>
    <row r="132" spans="1:11" ht="60" customHeight="1" x14ac:dyDescent="0.25">
      <c r="A132" s="87" t="s">
        <v>119</v>
      </c>
      <c r="B132" s="87"/>
      <c r="C132" s="87"/>
      <c r="D132" s="87"/>
      <c r="E132" s="87"/>
      <c r="F132" s="87"/>
      <c r="I132" s="87" t="s">
        <v>120</v>
      </c>
      <c r="J132" s="87"/>
      <c r="K132" s="87"/>
    </row>
  </sheetData>
  <mergeCells count="164">
    <mergeCell ref="A10:K10"/>
    <mergeCell ref="A5:K5"/>
    <mergeCell ref="A3:K3"/>
    <mergeCell ref="B75:F75"/>
    <mergeCell ref="B76:F76"/>
    <mergeCell ref="B77:F77"/>
    <mergeCell ref="B78:F78"/>
    <mergeCell ref="B85:F85"/>
    <mergeCell ref="B83:F83"/>
    <mergeCell ref="K74:K83"/>
    <mergeCell ref="B61:F61"/>
    <mergeCell ref="B64:F64"/>
    <mergeCell ref="B65:F65"/>
    <mergeCell ref="B66:F66"/>
    <mergeCell ref="B67:F67"/>
    <mergeCell ref="B57:F57"/>
    <mergeCell ref="B73:F73"/>
    <mergeCell ref="B84:F84"/>
    <mergeCell ref="A69:K69"/>
    <mergeCell ref="B71:F71"/>
    <mergeCell ref="B72:F72"/>
    <mergeCell ref="B63:F63"/>
    <mergeCell ref="B40:F40"/>
    <mergeCell ref="I40:K40"/>
    <mergeCell ref="B101:F101"/>
    <mergeCell ref="B102:F102"/>
    <mergeCell ref="B74:F74"/>
    <mergeCell ref="B79:F79"/>
    <mergeCell ref="B80:F80"/>
    <mergeCell ref="B81:F81"/>
    <mergeCell ref="B89:F89"/>
    <mergeCell ref="B87:F87"/>
    <mergeCell ref="B88:F88"/>
    <mergeCell ref="A92:K92"/>
    <mergeCell ref="B82:F82"/>
    <mergeCell ref="B95:F95"/>
    <mergeCell ref="B96:F96"/>
    <mergeCell ref="B100:F100"/>
    <mergeCell ref="B99:F99"/>
    <mergeCell ref="B97:F97"/>
    <mergeCell ref="B98:F98"/>
    <mergeCell ref="B94:F94"/>
    <mergeCell ref="A90:F90"/>
    <mergeCell ref="A91:K91"/>
    <mergeCell ref="B93:F93"/>
    <mergeCell ref="I90:K90"/>
    <mergeCell ref="B86:F86"/>
    <mergeCell ref="K86:K89"/>
    <mergeCell ref="A103:F103"/>
    <mergeCell ref="A104:K104"/>
    <mergeCell ref="B106:F106"/>
    <mergeCell ref="I106:K106"/>
    <mergeCell ref="A121:F121"/>
    <mergeCell ref="I121:K121"/>
    <mergeCell ref="A122:K122"/>
    <mergeCell ref="A114:K114"/>
    <mergeCell ref="B116:F116"/>
    <mergeCell ref="I116:K116"/>
    <mergeCell ref="B117:F117"/>
    <mergeCell ref="I117:K117"/>
    <mergeCell ref="B108:F108"/>
    <mergeCell ref="I108:K108"/>
    <mergeCell ref="A113:F113"/>
    <mergeCell ref="I113:K113"/>
    <mergeCell ref="B118:F118"/>
    <mergeCell ref="I118:K118"/>
    <mergeCell ref="A105:K105"/>
    <mergeCell ref="B119:F119"/>
    <mergeCell ref="I119:K119"/>
    <mergeCell ref="A115:K115"/>
    <mergeCell ref="I68:K68"/>
    <mergeCell ref="A68:F68"/>
    <mergeCell ref="A70:K70"/>
    <mergeCell ref="B56:F56"/>
    <mergeCell ref="B58:F58"/>
    <mergeCell ref="B60:F60"/>
    <mergeCell ref="I37:K37"/>
    <mergeCell ref="B37:F37"/>
    <mergeCell ref="B49:F49"/>
    <mergeCell ref="B50:F50"/>
    <mergeCell ref="B54:F54"/>
    <mergeCell ref="B59:F59"/>
    <mergeCell ref="B51:F51"/>
    <mergeCell ref="B52:F52"/>
    <mergeCell ref="B55:F55"/>
    <mergeCell ref="B53:F53"/>
    <mergeCell ref="B62:F62"/>
    <mergeCell ref="B41:F41"/>
    <mergeCell ref="B42:F42"/>
    <mergeCell ref="B20:F20"/>
    <mergeCell ref="B21:F21"/>
    <mergeCell ref="B22:F22"/>
    <mergeCell ref="B23:F23"/>
    <mergeCell ref="B24:F24"/>
    <mergeCell ref="A45:F45"/>
    <mergeCell ref="A46:K46"/>
    <mergeCell ref="B48:F48"/>
    <mergeCell ref="B31:F31"/>
    <mergeCell ref="B27:F27"/>
    <mergeCell ref="A28:F28"/>
    <mergeCell ref="A29:K29"/>
    <mergeCell ref="B33:F33"/>
    <mergeCell ref="B34:F34"/>
    <mergeCell ref="I34:K34"/>
    <mergeCell ref="B44:F44"/>
    <mergeCell ref="I44:K44"/>
    <mergeCell ref="B38:F38"/>
    <mergeCell ref="I38:K38"/>
    <mergeCell ref="B39:F39"/>
    <mergeCell ref="B43:F43"/>
    <mergeCell ref="I39:K39"/>
    <mergeCell ref="A47:K47"/>
    <mergeCell ref="A30:K30"/>
    <mergeCell ref="B14:F14"/>
    <mergeCell ref="I14:K14"/>
    <mergeCell ref="B18:F18"/>
    <mergeCell ref="I18:K18"/>
    <mergeCell ref="B15:F15"/>
    <mergeCell ref="B16:F16"/>
    <mergeCell ref="B17:F17"/>
    <mergeCell ref="K15:K17"/>
    <mergeCell ref="B19:F19"/>
    <mergeCell ref="A128:F128"/>
    <mergeCell ref="A132:F132"/>
    <mergeCell ref="I132:K132"/>
    <mergeCell ref="A1:K1"/>
    <mergeCell ref="A2:K2"/>
    <mergeCell ref="I7:K8"/>
    <mergeCell ref="G7:H7"/>
    <mergeCell ref="B7:F8"/>
    <mergeCell ref="A7:A8"/>
    <mergeCell ref="B35:F35"/>
    <mergeCell ref="I35:K35"/>
    <mergeCell ref="B36:F36"/>
    <mergeCell ref="I36:K36"/>
    <mergeCell ref="B9:F9"/>
    <mergeCell ref="I9:K9"/>
    <mergeCell ref="B11:F11"/>
    <mergeCell ref="I11:K11"/>
    <mergeCell ref="B12:F12"/>
    <mergeCell ref="I12:K12"/>
    <mergeCell ref="B13:F13"/>
    <mergeCell ref="I13:K13"/>
    <mergeCell ref="B32:F32"/>
    <mergeCell ref="B25:F25"/>
    <mergeCell ref="B26:F26"/>
    <mergeCell ref="A126:K126"/>
    <mergeCell ref="I107:K107"/>
    <mergeCell ref="I109:K109"/>
    <mergeCell ref="I110:K110"/>
    <mergeCell ref="I111:K111"/>
    <mergeCell ref="I112:K112"/>
    <mergeCell ref="B107:F107"/>
    <mergeCell ref="B112:F112"/>
    <mergeCell ref="B109:F109"/>
    <mergeCell ref="B110:F110"/>
    <mergeCell ref="B111:F111"/>
    <mergeCell ref="A123:K123"/>
    <mergeCell ref="B124:F124"/>
    <mergeCell ref="I124:K124"/>
    <mergeCell ref="B125:F125"/>
    <mergeCell ref="I125:K125"/>
    <mergeCell ref="B120:F120"/>
    <mergeCell ref="I120:K120"/>
  </mergeCells>
  <pageMargins left="0.70866141732283472" right="0.70866141732283472" top="0.74803149606299213" bottom="0.74803149606299213" header="0.31496062992125984" footer="0.31496062992125984"/>
  <pageSetup paperSize="9" scale="59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2018-07-16T09:53:25Z</dcterms:modified>
</cp:coreProperties>
</file>